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450" windowHeight="11400" activeTab="0"/>
  </bookViews>
  <sheets>
    <sheet name="MUNICIPAL" sheetId="1" r:id="rId1"/>
    <sheet name="SALUD" sheetId="2" r:id="rId2"/>
    <sheet name="EDUCACION" sheetId="3" r:id="rId3"/>
  </sheets>
  <definedNames/>
  <calcPr fullCalcOnLoad="1"/>
</workbook>
</file>

<file path=xl/sharedStrings.xml><?xml version="1.0" encoding="utf-8"?>
<sst xmlns="http://schemas.openxmlformats.org/spreadsheetml/2006/main" count="1826" uniqueCount="631">
  <si>
    <t>CODIGO</t>
  </si>
  <si>
    <t>Otros</t>
  </si>
  <si>
    <t>Otras</t>
  </si>
  <si>
    <t>Sueldos base</t>
  </si>
  <si>
    <t>215-21-01-001-002-002</t>
  </si>
  <si>
    <t>Asignación de Antigüedad, Art. 97, letra g), de la Ley Nº 18.883, y Leyes Nº 19.180 y 19.280</t>
  </si>
  <si>
    <t>215-21-01-001-004-001</t>
  </si>
  <si>
    <t>Asignación de Zona, Art. 7 y 25, D.L. Nº 3.551</t>
  </si>
  <si>
    <t>215-21-01-001-007-001</t>
  </si>
  <si>
    <t>Asignación Municipal, Art. 24 y 31 DL. Nº 3.551, de 1981</t>
  </si>
  <si>
    <t>215-21-01-001-009-005</t>
  </si>
  <si>
    <t>Asignación Art. 1, Ley N° 19.529</t>
  </si>
  <si>
    <t>215-21-01-001-010-001</t>
  </si>
  <si>
    <t>Asignación por Pérdida de Caja, Art. 97, letra a), Ley Nº 18.883</t>
  </si>
  <si>
    <t>215-21-01-001-014-001</t>
  </si>
  <si>
    <t>Incremento Previsional, Art. 2, D.L. 3501, de 1980</t>
  </si>
  <si>
    <t>215-21-01-001-014-002</t>
  </si>
  <si>
    <t>Bonificación Compensatoria de Salud, Art. 3º, Ley Nº 18.566</t>
  </si>
  <si>
    <t>215-21-01-001-014-003</t>
  </si>
  <si>
    <t>Bonificación Compensatoria, Art. 10, Ley Nº 18.675</t>
  </si>
  <si>
    <t>215-21-01-001-015-001</t>
  </si>
  <si>
    <t>Asignación Única, Art. 4, Ley Nº 18.717</t>
  </si>
  <si>
    <t>Asignación Inherente al Cargo Ley N° 18.695</t>
  </si>
  <si>
    <t>Otras Cotizaciones Previsionales</t>
  </si>
  <si>
    <t>Trabajos Extraordinarios</t>
  </si>
  <si>
    <t>215-21-02-001-004-001</t>
  </si>
  <si>
    <t>Asignación de Zona, Art. 7 y 25, D.L. Nº 3.551 , de 1981</t>
  </si>
  <si>
    <t>215-21-02-001-007-001</t>
  </si>
  <si>
    <t>Asignación Municipal, Art. 24 y 31 D.L. Nº 3.551, de 1981¹</t>
  </si>
  <si>
    <t>215-21-02-001-009-005</t>
  </si>
  <si>
    <t>Asignación Art. 1 Ley 19529</t>
  </si>
  <si>
    <t>215-21-02-001-013-001</t>
  </si>
  <si>
    <t>Incremento Previsional, Art. 2, D.L. 3501, de 1980¹</t>
  </si>
  <si>
    <t>215-21-02-001-013-002</t>
  </si>
  <si>
    <t>Bonificacion Compensatoria de Salud, art 3 Ley 18566</t>
  </si>
  <si>
    <t>215-21-02-001-013-003</t>
  </si>
  <si>
    <t>Bonificación Compensatoria, Art. 10, Ley Nº 18.675¹</t>
  </si>
  <si>
    <t>215-21-02-001-014-001</t>
  </si>
  <si>
    <t>Comisiones de Servicios en el País</t>
  </si>
  <si>
    <t>Honorarios a Suma Alzada – Personas Naturales</t>
  </si>
  <si>
    <t>Remuneraciones Reguladas por el Código del Trabajo</t>
  </si>
  <si>
    <t>Prestaciones de Servicios Comunitarios</t>
  </si>
  <si>
    <t>Para Personas</t>
  </si>
  <si>
    <t>Para Maquinarias, Equipos de Producción, Tracción y Elevación</t>
  </si>
  <si>
    <t>Materiales de Oficina</t>
  </si>
  <si>
    <t>Textos y Otros Materiales de Enseñanza</t>
  </si>
  <si>
    <t>Materiales y Útiles de Aseo</t>
  </si>
  <si>
    <t>Insumos, Repuestos y Accesorios Computacionales</t>
  </si>
  <si>
    <t>Materiales para Mantenimiento y Reparaciones de Inmuebles</t>
  </si>
  <si>
    <t>Otros Materiales, Repuestos y Útiles Diversos</t>
  </si>
  <si>
    <t>Electricidad</t>
  </si>
  <si>
    <t>Agua</t>
  </si>
  <si>
    <t>Correo</t>
  </si>
  <si>
    <t>Telefonía Fija</t>
  </si>
  <si>
    <t>Telefonía Celular</t>
  </si>
  <si>
    <t>Acceso a Internet</t>
  </si>
  <si>
    <t>Servicios de Impresión</t>
  </si>
  <si>
    <t>Servicios de Aseo</t>
  </si>
  <si>
    <t>Servicios de Vigilancia</t>
  </si>
  <si>
    <t>Servicios de Mantención de Jardines</t>
  </si>
  <si>
    <t>Servicios de Mantención de Alumbrado Público</t>
  </si>
  <si>
    <t>Pasajes, Fletes y Bodegajes</t>
  </si>
  <si>
    <t>Arriendo de Máquinas y Equipos</t>
  </si>
  <si>
    <t>Cursos de Capacitación</t>
  </si>
  <si>
    <t>Gastos Menores</t>
  </si>
  <si>
    <t>Asistencia Social a Personas Naturales</t>
  </si>
  <si>
    <t>Premios y Otros</t>
  </si>
  <si>
    <t>Aporte Año Vigente</t>
  </si>
  <si>
    <t>Obras Civiles</t>
  </si>
  <si>
    <t>DENOMINACION - CUENTAS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</si>
  <si>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</si>
  <si>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</si>
  <si>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</si>
  <si>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</si>
  <si>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</si>
  <si>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</si>
  <si>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</si>
  <si>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</si>
  <si>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</si>
  <si>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</si>
  <si>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</si>
  <si>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</si>
  <si>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215-00-00-000-000-000</t>
  </si>
  <si>
    <t>Acreedores Presupuestarios</t>
  </si>
  <si>
    <t>215-21-00-000-000-000</t>
  </si>
  <si>
    <t>C x P Gastos en Personal</t>
  </si>
  <si>
    <t>215-21-01-000-000-000</t>
  </si>
  <si>
    <t>Personal de Planta</t>
  </si>
  <si>
    <t>215-21-01-001-000-000</t>
  </si>
  <si>
    <t>Sueldos y Sobresueldos</t>
  </si>
  <si>
    <t>215-21-01-001-001-000</t>
  </si>
  <si>
    <t>215-21-01-001-002-000</t>
  </si>
  <si>
    <t>Asignación de Antigüedad</t>
  </si>
  <si>
    <t>215-21-01-001-004-000</t>
  </si>
  <si>
    <t>Asignación de Zona</t>
  </si>
  <si>
    <t>215-21-01-001-004-003</t>
  </si>
  <si>
    <t>Asignación de Zona, Decreto Nº 450, de 1974, Ley Nº 19.354</t>
  </si>
  <si>
    <t>215-21-01-001-007-000</t>
  </si>
  <si>
    <t>Asignaciones del D.L. Nº 3.551, de 1981</t>
  </si>
  <si>
    <t>215-21-01-001-007-002</t>
  </si>
  <si>
    <t>Asignación Protección Imponibilidad, Art. 15 D.L. Nº 3.551, de 1981</t>
  </si>
  <si>
    <t>215-21-01-001-009-000</t>
  </si>
  <si>
    <t>Asignaciones Especiales</t>
  </si>
  <si>
    <t>215-21-01-001-010-000</t>
  </si>
  <si>
    <t>Asignación de Pérdida de Caja</t>
  </si>
  <si>
    <t>215-21-01-001-014-000</t>
  </si>
  <si>
    <t>Asignaciones Compensatorias</t>
  </si>
  <si>
    <t>215-21-01-001-014-004</t>
  </si>
  <si>
    <t>Bonificación Adicional, Art. 11, Ley Nº 18.675</t>
  </si>
  <si>
    <t>215-21-01-001-015-000</t>
  </si>
  <si>
    <t>Asignaciones Sustitutivas</t>
  </si>
  <si>
    <t>215-21-01-001-043-000</t>
  </si>
  <si>
    <t>215-21-01-002-000-000</t>
  </si>
  <si>
    <t>Aportes del Empleador</t>
  </si>
  <si>
    <t>215-21-01-002-001-000</t>
  </si>
  <si>
    <t>A Servicios de Bienestar</t>
  </si>
  <si>
    <t>215-21-01-002-002-000</t>
  </si>
  <si>
    <t>215-21-01-003-000-000</t>
  </si>
  <si>
    <t>Asignaciones por Desempeño</t>
  </si>
  <si>
    <t>215-21-01-003-001-000</t>
  </si>
  <si>
    <t>Desempeño Institucional</t>
  </si>
  <si>
    <t>215-21-01-003-001-001</t>
  </si>
  <si>
    <t>Asignación de Mejoramiento de la Gestión Municipal, Art. 1, Ley Nº 20.008</t>
  </si>
  <si>
    <t>215-21-01-003-002-000</t>
  </si>
  <si>
    <t>Desempeño Colectivo</t>
  </si>
  <si>
    <t>215-21-01-003-002-001</t>
  </si>
  <si>
    <t>215-21-01-003-003-000</t>
  </si>
  <si>
    <t>Desempeño Individual</t>
  </si>
  <si>
    <t>215-21-01-003-003-001</t>
  </si>
  <si>
    <t>215-21-01-003-003-002</t>
  </si>
  <si>
    <t>Asignación de Incentivo por Gestión Jurisdiccional, Art. 2, Ley Nº 20.008</t>
  </si>
  <si>
    <t>215-21-01-004-000-000</t>
  </si>
  <si>
    <t>Remuneraciones Variables</t>
  </si>
  <si>
    <t>215-21-01-004-005-000</t>
  </si>
  <si>
    <t>215-21-01-004-006-000</t>
  </si>
  <si>
    <t>215-21-01-004-007-000</t>
  </si>
  <si>
    <t>Comisiones de Servicios en el Exterior</t>
  </si>
  <si>
    <t>215-21-01-005-000-000</t>
  </si>
  <si>
    <t>Aguinaldos y Bonos</t>
  </si>
  <si>
    <t>215-21-01-005-001-000</t>
  </si>
  <si>
    <t>Aguinaldos</t>
  </si>
  <si>
    <t>215-21-01-005-001-001</t>
  </si>
  <si>
    <t>Aguinaldo de Fiestas Patrias</t>
  </si>
  <si>
    <t>215-21-01-005-001-002</t>
  </si>
  <si>
    <t>Aguinaldo de Navidad</t>
  </si>
  <si>
    <t>215-21-01-005-002-000</t>
  </si>
  <si>
    <t>Bonos de Escolaridad</t>
  </si>
  <si>
    <t>215-21-01-005-003-000</t>
  </si>
  <si>
    <t>Bonos Especiales</t>
  </si>
  <si>
    <t>215-21-01-005-003-001</t>
  </si>
  <si>
    <t>Bono Extraordinario Anual</t>
  </si>
  <si>
    <t>215-21-01-005-004-000</t>
  </si>
  <si>
    <t>Bonificación Adicional al Bono de Escolaridad</t>
  </si>
  <si>
    <t>215-21-02-000-000-000</t>
  </si>
  <si>
    <t>Personal a Contrata</t>
  </si>
  <si>
    <t>215-21-02-001-000-000</t>
  </si>
  <si>
    <t>215-21-02-001-001-000</t>
  </si>
  <si>
    <t>215-21-02-001-002-000</t>
  </si>
  <si>
    <t>215-21-02-001-002-002</t>
  </si>
  <si>
    <t>Asignación de Antigüedad, Art. 97, letra g), de la Ley Nº 18.883 y Leyes Nº 19.180 y 19.280</t>
  </si>
  <si>
    <t>215-21-02-001-004-000</t>
  </si>
  <si>
    <t>215-21-02-001-007-000</t>
  </si>
  <si>
    <t>215-21-02-001-007-002</t>
  </si>
  <si>
    <t>215-21-02-001-009-000</t>
  </si>
  <si>
    <t>215-21-02-001-010-000</t>
  </si>
  <si>
    <t>215-21-02-001-010-001</t>
  </si>
  <si>
    <t>215-21-02-001-013-000</t>
  </si>
  <si>
    <t>215-21-02-001-014-000</t>
  </si>
  <si>
    <t>215-21-02-002-000-000</t>
  </si>
  <si>
    <t>215-21-02-002-001-000</t>
  </si>
  <si>
    <t>215-21-02-002-002-000</t>
  </si>
  <si>
    <t>215-21-02-003-000-000</t>
  </si>
  <si>
    <t>215-21-02-003-001-000</t>
  </si>
  <si>
    <t>215-21-02-003-001-001</t>
  </si>
  <si>
    <t>215-21-02-003-002-000</t>
  </si>
  <si>
    <t>215-21-02-003-002-001</t>
  </si>
  <si>
    <t>Asig.Mejoramiento de la Gestión Municipal Art. 1 Ley 20.008</t>
  </si>
  <si>
    <t>215-21-02-004-000-000</t>
  </si>
  <si>
    <t>215-21-02-004-005-000</t>
  </si>
  <si>
    <t>215-21-02-004-006-000</t>
  </si>
  <si>
    <t>215-21-02-005-000-000</t>
  </si>
  <si>
    <t>215-21-02-005-001-000</t>
  </si>
  <si>
    <t>215-21-02-005-001-001</t>
  </si>
  <si>
    <t>215-21-02-005-001-002</t>
  </si>
  <si>
    <t>215-21-02-005-002-000</t>
  </si>
  <si>
    <t>Bono de Escolaridad</t>
  </si>
  <si>
    <t>215-21-02-005-003-000</t>
  </si>
  <si>
    <t>BONOS ESPECIALES</t>
  </si>
  <si>
    <t>215-21-02-005-003-001</t>
  </si>
  <si>
    <t>215-21-02-005-004-000</t>
  </si>
  <si>
    <t>215-21-02-009-000-000</t>
  </si>
  <si>
    <t>215-21-02-009-005-000</t>
  </si>
  <si>
    <t>Asignacion Art 5 , Ley 19.529</t>
  </si>
  <si>
    <t>215-21-03-000-000-000</t>
  </si>
  <si>
    <t>Otras Remuneraciones</t>
  </si>
  <si>
    <t>215-21-03-001-000-000</t>
  </si>
  <si>
    <t>215-21-03-004-000-000</t>
  </si>
  <si>
    <t>215-21-04-000-000-000</t>
  </si>
  <si>
    <t>Otras Gastos en Personal</t>
  </si>
  <si>
    <t>215-21-04-003-000-000</t>
  </si>
  <si>
    <t>Dietas A Juntas, Consejos y Comisiones</t>
  </si>
  <si>
    <t>215-21-04-004-000-000</t>
  </si>
  <si>
    <t>215-22-00-000-000-000</t>
  </si>
  <si>
    <t>C x P Bienes y Servicios de Consumo</t>
  </si>
  <si>
    <t>215-22-01-000-000-000</t>
  </si>
  <si>
    <t>Alimentos y Bebidas</t>
  </si>
  <si>
    <t>215-22-01-001-000-000</t>
  </si>
  <si>
    <t>215-22-01-002-000-000</t>
  </si>
  <si>
    <t>Para Animales</t>
  </si>
  <si>
    <t>215-22-02-000-000-000</t>
  </si>
  <si>
    <t>Textiles, Vestuario y Calzado</t>
  </si>
  <si>
    <t>215-22-02-001-000-000</t>
  </si>
  <si>
    <t>Textiles y Acabados Textiles</t>
  </si>
  <si>
    <t>215-22-02-002-000-000</t>
  </si>
  <si>
    <t>Vestuario, Accesorios y Prendas Diversas</t>
  </si>
  <si>
    <t>215-22-02-003-000-000</t>
  </si>
  <si>
    <t>Calzado</t>
  </si>
  <si>
    <t>215-22-03-000-000-000</t>
  </si>
  <si>
    <t>Combustibles y Lubricantes</t>
  </si>
  <si>
    <t>215-22-03-001-000-000</t>
  </si>
  <si>
    <t>Para Vehículos</t>
  </si>
  <si>
    <t>215-22-03-001-001-000</t>
  </si>
  <si>
    <t>Combustible</t>
  </si>
  <si>
    <t>215-22-03-001-002-000</t>
  </si>
  <si>
    <t>Lubricantes</t>
  </si>
  <si>
    <t>215-22-03-002-000-000</t>
  </si>
  <si>
    <t>215-22-03-002-001-000</t>
  </si>
  <si>
    <t>215-22-03-002-002-000</t>
  </si>
  <si>
    <t>215-22-03-003-000-000</t>
  </si>
  <si>
    <t>Para Calefacción</t>
  </si>
  <si>
    <t>215-22-03-999-000-000</t>
  </si>
  <si>
    <t>Para Otros</t>
  </si>
  <si>
    <t>215-22-04-000-000-000</t>
  </si>
  <si>
    <t>Materiales de Uso o Consumo</t>
  </si>
  <si>
    <t>215-22-04-001-000-000</t>
  </si>
  <si>
    <t>215-22-04-002-000-000</t>
  </si>
  <si>
    <t>215-22-04-003-000-000</t>
  </si>
  <si>
    <t>Productos Químicos</t>
  </si>
  <si>
    <t>215-22-04-004-000-000</t>
  </si>
  <si>
    <t>Productos Farmacéuticos</t>
  </si>
  <si>
    <t>215-22-04-005-000-000</t>
  </si>
  <si>
    <t>Materiales y Útiles Quirúrgicos</t>
  </si>
  <si>
    <t>215-22-04-006-000-000</t>
  </si>
  <si>
    <t>Fertilizantes, Insecticidas, Fungicidas y Otros</t>
  </si>
  <si>
    <t>215-22-04-007-000-000</t>
  </si>
  <si>
    <t>215-22-04-008-000-000</t>
  </si>
  <si>
    <t>Menaje para Oficina, Casino y Otros</t>
  </si>
  <si>
    <t>215-22-04-009-000-000</t>
  </si>
  <si>
    <t>215-22-04-010-000-000</t>
  </si>
  <si>
    <t>215-22-04-011-000-000</t>
  </si>
  <si>
    <t>Repuestos y Accesorios para Mantenimiento y Reparaciones de Vehículos</t>
  </si>
  <si>
    <t>215-22-04-012-000-000</t>
  </si>
  <si>
    <t>215-22-04-013-000-000</t>
  </si>
  <si>
    <t>Equipos menores</t>
  </si>
  <si>
    <t>215-22-04-014-000-000</t>
  </si>
  <si>
    <t>Productos elaborados de cuero, caucho y plásticos</t>
  </si>
  <si>
    <t>215-22-04-015-000-000</t>
  </si>
  <si>
    <t>Productos Agropecuarios y Forestales</t>
  </si>
  <si>
    <t>215-22-04-999-000-000</t>
  </si>
  <si>
    <t>215-22-05-000-000-000</t>
  </si>
  <si>
    <t>Servicios Básicos</t>
  </si>
  <si>
    <t>215-22-05-001-000-000</t>
  </si>
  <si>
    <t>215-22-05-002-000-000</t>
  </si>
  <si>
    <t>215-22-05-003-000-000</t>
  </si>
  <si>
    <t>Gas</t>
  </si>
  <si>
    <t>215-22-05-004-000-000</t>
  </si>
  <si>
    <t>215-22-05-005-000-000</t>
  </si>
  <si>
    <t>215-22-05-006-000-000</t>
  </si>
  <si>
    <t>215-22-05-007-000-000</t>
  </si>
  <si>
    <t>215-22-05-008-000-000</t>
  </si>
  <si>
    <t>Enlaces de Telecomunicaciones</t>
  </si>
  <si>
    <t>215-22-05-999-000-000</t>
  </si>
  <si>
    <t>215-22-06-000-000-000</t>
  </si>
  <si>
    <t>Mantenimiento y Reparaciones</t>
  </si>
  <si>
    <t>215-22-06-001-000-000</t>
  </si>
  <si>
    <t>Mantenimiento y Reparación de Edificaciones</t>
  </si>
  <si>
    <t>215-22-06-002-000-000</t>
  </si>
  <si>
    <t>Mantenimiento y Reparación de Vehículos</t>
  </si>
  <si>
    <t>215-22-06-003-000-000</t>
  </si>
  <si>
    <t>Mantenimiento y Reparación Mobiliarios y Otros</t>
  </si>
  <si>
    <t>215-22-06-004-000-000</t>
  </si>
  <si>
    <t>Mantenimiento y Reparación de Máquinas y Equipos de Oficina</t>
  </si>
  <si>
    <t>215-22-06-005-000-000</t>
  </si>
  <si>
    <t>Mantenimiento y Repar. Maquinas y Equipos Productivos</t>
  </si>
  <si>
    <t>215-22-06-006-000-000</t>
  </si>
  <si>
    <t>Mantenimiento y Reparación de Otras Maquinarias y Equipos</t>
  </si>
  <si>
    <t>215-22-06-007-000-000</t>
  </si>
  <si>
    <t>Mantenimiento y Reparación de Equipos Informáticos</t>
  </si>
  <si>
    <t>215-22-06-999-000-000</t>
  </si>
  <si>
    <t>215-22-07-000-000-000</t>
  </si>
  <si>
    <t>Publicidad y Difusión</t>
  </si>
  <si>
    <t>215-22-07-001-000-000</t>
  </si>
  <si>
    <t>Servicios de Publicidad</t>
  </si>
  <si>
    <t>215-22-07-002-000-000</t>
  </si>
  <si>
    <t>215-22-07-999-000-000</t>
  </si>
  <si>
    <t>215-22-08-000-000-000</t>
  </si>
  <si>
    <t>Servicios Generales</t>
  </si>
  <si>
    <t>215-22-08-001-000-000</t>
  </si>
  <si>
    <t>215-22-08-002-000-000</t>
  </si>
  <si>
    <t>215-22-08-003-000-000</t>
  </si>
  <si>
    <t>215-22-08-004-000-000</t>
  </si>
  <si>
    <t>215-22-08-005-000-000</t>
  </si>
  <si>
    <t>Servicios de Mantención de Semáforos</t>
  </si>
  <si>
    <t>215-22-08-006-000-000</t>
  </si>
  <si>
    <t>Servicios de Mantención de Señalizaciones de Tránsito</t>
  </si>
  <si>
    <t>215-22-08-007-000-000</t>
  </si>
  <si>
    <t>215-22-08-009-000-000</t>
  </si>
  <si>
    <t>Servicio de Pago y Cobranza</t>
  </si>
  <si>
    <t>215-22-08-010-000-000</t>
  </si>
  <si>
    <t>Servicios de Suscripciones y Similares</t>
  </si>
  <si>
    <t>215-22-08-011-000-000</t>
  </si>
  <si>
    <t>Servicio de Producción y Desarrollo de Eventos</t>
  </si>
  <si>
    <t>215-22-08-999-000-000</t>
  </si>
  <si>
    <t>215-22-09-000-000-000</t>
  </si>
  <si>
    <t>Arriendos</t>
  </si>
  <si>
    <t>215-22-09-001-000-000</t>
  </si>
  <si>
    <t>Arriendo de Terrenos</t>
  </si>
  <si>
    <t>215-22-09-002-000-000</t>
  </si>
  <si>
    <t>Arriendo de Edificios</t>
  </si>
  <si>
    <t>215-22-09-003-000-000</t>
  </si>
  <si>
    <t>Arriendo de Vehículos</t>
  </si>
  <si>
    <t>215-22-09-004-000-000</t>
  </si>
  <si>
    <t>Arriendo de Mobiliario y Otros</t>
  </si>
  <si>
    <t>215-22-09-005-000-000</t>
  </si>
  <si>
    <t>215-22-09-006-000-000</t>
  </si>
  <si>
    <t>Arriendo de Equipos Informáticos</t>
  </si>
  <si>
    <t>215-22-09-999-000-000</t>
  </si>
  <si>
    <t>215-22-10-000-000-000</t>
  </si>
  <si>
    <t>Servicios Financieros y de Seguros</t>
  </si>
  <si>
    <t>215-22-10-002-000-000</t>
  </si>
  <si>
    <t>Primas y Gastos de Seguros</t>
  </si>
  <si>
    <t>215-22-11-000-000-000</t>
  </si>
  <si>
    <t>Servicios Técnicos y Profesionales</t>
  </si>
  <si>
    <t>215-22-11-001-000-000</t>
  </si>
  <si>
    <t>Estudios e Investigaciones</t>
  </si>
  <si>
    <t>215-22-11-002-000-000</t>
  </si>
  <si>
    <t>215-22-11-002-001-000</t>
  </si>
  <si>
    <t>Capacitación Funcionarios</t>
  </si>
  <si>
    <t>215-22-11-002-002-000</t>
  </si>
  <si>
    <t>Capacitación Concejales</t>
  </si>
  <si>
    <t>215-22-11-003-000-000</t>
  </si>
  <si>
    <t>Servicios Informáticos</t>
  </si>
  <si>
    <t>215-22-11-999-000-000</t>
  </si>
  <si>
    <t>215-22-12-000-000-000</t>
  </si>
  <si>
    <t>Otros Gastos en Bienes y Servicios de Consumo</t>
  </si>
  <si>
    <t>215-22-12-002-000-000</t>
  </si>
  <si>
    <t>215-22-12-003-000-000</t>
  </si>
  <si>
    <t>Gastos de Representación, Protocolo y Ceremonial</t>
  </si>
  <si>
    <t>215-22-12-004-000-000</t>
  </si>
  <si>
    <t>Intereses, Multas y Recargos</t>
  </si>
  <si>
    <t>215-22-12-005-000-000</t>
  </si>
  <si>
    <t>Derechos y Tasas</t>
  </si>
  <si>
    <t>215-22-12-999-000-000</t>
  </si>
  <si>
    <t>215-23-00-000-000-000</t>
  </si>
  <si>
    <t>C x P Prestaciones de Seguridad Social</t>
  </si>
  <si>
    <t>215-23-01-000-000-000</t>
  </si>
  <si>
    <t>Prestaciones Previsionales</t>
  </si>
  <si>
    <t>215-23-01-004-000-000</t>
  </si>
  <si>
    <t>Desahucios e Indemnizaciones</t>
  </si>
  <si>
    <t>215-24-00-000-000-000</t>
  </si>
  <si>
    <t>TRANSFERENCIAS CORRIENTES</t>
  </si>
  <si>
    <t>215-24-01-000-000-000</t>
  </si>
  <si>
    <t>Al Sector Privado</t>
  </si>
  <si>
    <t>215-24-01-001-000-000</t>
  </si>
  <si>
    <t>Fondos de Emergencia</t>
  </si>
  <si>
    <t>215-24-01-004-000-000</t>
  </si>
  <si>
    <t>Organizaciones Comunitarias</t>
  </si>
  <si>
    <t>215-24-01-005-000-000</t>
  </si>
  <si>
    <t>Otras Personas Jurídicas Privadas</t>
  </si>
  <si>
    <t>215-24-01-006-000-000</t>
  </si>
  <si>
    <t>Voluntariado</t>
  </si>
  <si>
    <t>215-24-01-007-000-000</t>
  </si>
  <si>
    <t>215-24-01-008-000-000</t>
  </si>
  <si>
    <t>215-24-01-999-000-000</t>
  </si>
  <si>
    <t>Otras Transferencias al Sector Privado</t>
  </si>
  <si>
    <t>215-24-03-000-000-000</t>
  </si>
  <si>
    <t>A Otras Entidades Públicas</t>
  </si>
  <si>
    <t>215-24-03-002-000-000</t>
  </si>
  <si>
    <t>A Los Servicios De Salud</t>
  </si>
  <si>
    <t>215-24-03-002-001-000</t>
  </si>
  <si>
    <t>Multa Ley De Alcohol</t>
  </si>
  <si>
    <t>215-24-03-080-000-000</t>
  </si>
  <si>
    <t>A las Asociaciones</t>
  </si>
  <si>
    <t>215-24-03-080-001-000</t>
  </si>
  <si>
    <t>A la Asociación Chilena de Municipalidades</t>
  </si>
  <si>
    <t>215-24-03-080-002-000</t>
  </si>
  <si>
    <t>A Otras Asociaciones</t>
  </si>
  <si>
    <t>215-24-03-090-000-000</t>
  </si>
  <si>
    <t>Al Fondo Común Municipal – Permisos de Circulación</t>
  </si>
  <si>
    <t>215-24-03-090-001-000</t>
  </si>
  <si>
    <t>215-24-03-090-002-000</t>
  </si>
  <si>
    <t>Aporte Otros Años</t>
  </si>
  <si>
    <t>215-24-03-090-003-000</t>
  </si>
  <si>
    <t>Interes y Reajustes Pagados</t>
  </si>
  <si>
    <t>215-24-03-099-000-000</t>
  </si>
  <si>
    <t>215-24-03-100-000-000</t>
  </si>
  <si>
    <t>A Otras Municipalidades</t>
  </si>
  <si>
    <t>215-24-03-101-000-000</t>
  </si>
  <si>
    <t>A Servicios Incorporados a su Gestión</t>
  </si>
  <si>
    <t>215-24-03-101-001-000</t>
  </si>
  <si>
    <t>A Educación</t>
  </si>
  <si>
    <t>215-24-03-101-002-000</t>
  </si>
  <si>
    <t>A Salud</t>
  </si>
  <si>
    <t>215-26-00-000-000-000</t>
  </si>
  <si>
    <t>OTROS GASTOS CORREINTES</t>
  </si>
  <si>
    <t>215-26-01-000-000-000</t>
  </si>
  <si>
    <t>Devoluciones</t>
  </si>
  <si>
    <t>215-26-01-001-000-000</t>
  </si>
  <si>
    <t>215-26-04-000-000-000</t>
  </si>
  <si>
    <t>Aplicación de Fondos de Terceros</t>
  </si>
  <si>
    <t>215-26-04-001-000-000</t>
  </si>
  <si>
    <t>Arancel al Registro de Multas de Transito No Pagadas</t>
  </si>
  <si>
    <t>215-29-00-000-000-000</t>
  </si>
  <si>
    <t>C x P Adquisición de Activos no Financieros</t>
  </si>
  <si>
    <t>215-29-01-000-000-000</t>
  </si>
  <si>
    <t>Terrenos</t>
  </si>
  <si>
    <t>215-29-02-000-000-000</t>
  </si>
  <si>
    <t>Edificios</t>
  </si>
  <si>
    <t>215-29-03-000-000-000</t>
  </si>
  <si>
    <t>Vehículos</t>
  </si>
  <si>
    <t>215-29-04-000-000-000</t>
  </si>
  <si>
    <t>Mobiliario y Otros</t>
  </si>
  <si>
    <t>215-29-05-000-000-000</t>
  </si>
  <si>
    <t>Máquinas y Equipos</t>
  </si>
  <si>
    <t>215-29-05-001-000-000</t>
  </si>
  <si>
    <t>Máquinas y Equipos de Oficina</t>
  </si>
  <si>
    <t>215-29-05-002-000-000</t>
  </si>
  <si>
    <t>Maquinaria y Equipos para la Producción</t>
  </si>
  <si>
    <t>215-29-05-999-000-000</t>
  </si>
  <si>
    <t>215-29-06-000-000-000</t>
  </si>
  <si>
    <t>Equipos Informáticos</t>
  </si>
  <si>
    <t>215-29-06-001-000-000</t>
  </si>
  <si>
    <t>Equipos Computacionales y Periféricos</t>
  </si>
  <si>
    <t>215-29-06-002-000-000</t>
  </si>
  <si>
    <t>Equipos de Comunicaciones para Redes Informáticas</t>
  </si>
  <si>
    <t>215-29-07-000-000-000</t>
  </si>
  <si>
    <t>Programas Informáticos</t>
  </si>
  <si>
    <t>215-29-07-001-000-000</t>
  </si>
  <si>
    <t>Programas Computacionales</t>
  </si>
  <si>
    <t>215-29-07-002-000-000</t>
  </si>
  <si>
    <t>Sistema de Información</t>
  </si>
  <si>
    <t>215-29-99-000-000-000</t>
  </si>
  <si>
    <t>Otros Activos no Financieros</t>
  </si>
  <si>
    <t>215-31-00-000-000-000</t>
  </si>
  <si>
    <t>C x P Iniciativas de Inversión</t>
  </si>
  <si>
    <t>215-31-01-000-000-000</t>
  </si>
  <si>
    <t>Estudios Básicos</t>
  </si>
  <si>
    <t>215-31-01-001-000-000</t>
  </si>
  <si>
    <t>Gastos Administrativos</t>
  </si>
  <si>
    <t>215-31-01-002-000-000</t>
  </si>
  <si>
    <t>Consultorías</t>
  </si>
  <si>
    <t>215-31-01-002-001-000</t>
  </si>
  <si>
    <t>Diseño, Estudio Mecanica Suelo Pavimentación Participativo varias calles de Renaico</t>
  </si>
  <si>
    <t>215-31-01-003-000-000</t>
  </si>
  <si>
    <t>Creditos a Proveedores</t>
  </si>
  <si>
    <t>215-31-02-000-000-000</t>
  </si>
  <si>
    <t>Proyectos</t>
  </si>
  <si>
    <t>215-31-02-001-000-000</t>
  </si>
  <si>
    <t>215-31-02-002-000-000</t>
  </si>
  <si>
    <t>215-31-02-003-000-000</t>
  </si>
  <si>
    <t>215-31-02-004-000-000</t>
  </si>
  <si>
    <t>215-31-02-005-000-000</t>
  </si>
  <si>
    <t>Equipamiento</t>
  </si>
  <si>
    <t>215-31-02-006-000-000</t>
  </si>
  <si>
    <t>Equipos</t>
  </si>
  <si>
    <t>215-31-02-007-000-000</t>
  </si>
  <si>
    <t>215-31-02-999-000-000</t>
  </si>
  <si>
    <t>Otros Gastos</t>
  </si>
  <si>
    <t>215-31-02-999-001-000</t>
  </si>
  <si>
    <t>Aporte a Proyectos PMU</t>
  </si>
  <si>
    <t>215-31-03-000-000-000</t>
  </si>
  <si>
    <t>Programas de Inversión</t>
  </si>
  <si>
    <t>215-31-03-001-000-000</t>
  </si>
  <si>
    <t>215-31-03-002-000-000</t>
  </si>
  <si>
    <t>215-31-03-003-000-000</t>
  </si>
  <si>
    <t>Contratación del Programa</t>
  </si>
  <si>
    <t>215-32-00-000-000-000</t>
  </si>
  <si>
    <t>C x P Préstamos</t>
  </si>
  <si>
    <t>215-33-00-000-000-000</t>
  </si>
  <si>
    <t>C x P Transferencias de Capital</t>
  </si>
  <si>
    <t>215-33-01-000-000-000</t>
  </si>
  <si>
    <t>215-33-03-000-000-000</t>
  </si>
  <si>
    <t>215-33-03-001-000-000</t>
  </si>
  <si>
    <t>A los Servicios Regionales de Vivienda y Urbanización</t>
  </si>
  <si>
    <t>215-33-03-001-001-000</t>
  </si>
  <si>
    <t>Programa Pavimentos Participativos</t>
  </si>
  <si>
    <t>215-33-03-001-002-000</t>
  </si>
  <si>
    <t>Programa Mejoramiento Condominios Sociales</t>
  </si>
  <si>
    <t>215-33-03-001-003-000</t>
  </si>
  <si>
    <t>Programa Rehabilitación de Espacios Públicos</t>
  </si>
  <si>
    <t>215-33-03-001-004-000</t>
  </si>
  <si>
    <t>Proyectos Urbanos</t>
  </si>
  <si>
    <t>215-33-03-099-000-000</t>
  </si>
  <si>
    <t>215-34-00-000-000-000</t>
  </si>
  <si>
    <t>C x P Servicio de La Deuda</t>
  </si>
  <si>
    <t>215-34-01-000-000-000</t>
  </si>
  <si>
    <t>Amortización Deuda Interna</t>
  </si>
  <si>
    <t>215-34-01-003-000-000</t>
  </si>
  <si>
    <t>Credito a Proveedores</t>
  </si>
  <si>
    <t>215-34-01-003-001-000</t>
  </si>
  <si>
    <t>Leasing Retroexcavadora</t>
  </si>
  <si>
    <t>215-34-07-000-000-000</t>
  </si>
  <si>
    <t>Deuda Flotante</t>
  </si>
  <si>
    <t>TOTALES</t>
  </si>
  <si>
    <t>215-21-01-001-002-001</t>
  </si>
  <si>
    <t>Asignación de Experiencia, Art. 48 Ley N°19.07</t>
  </si>
  <si>
    <t>215-21-01-001-004-004</t>
  </si>
  <si>
    <t>Complemento de Zona</t>
  </si>
  <si>
    <t>215-21-01-001-009-002</t>
  </si>
  <si>
    <t>Unidad de Mejoramiento Profesional, Art. 54 y sgte.</t>
  </si>
  <si>
    <t>215-21-01-001-009-003</t>
  </si>
  <si>
    <t>Bonificación Proporcional, Art. 8 Ley N° 19.410</t>
  </si>
  <si>
    <t>215-21-01-001-009-004</t>
  </si>
  <si>
    <t>Bonificación Especial Profesores Encargados de E</t>
  </si>
  <si>
    <t>215-21-01-001-014-005</t>
  </si>
  <si>
    <t>Bonificación Art. 3, Ley N° 19.200</t>
  </si>
  <si>
    <t>215-21-01-001-014-007</t>
  </si>
  <si>
    <t>Remuneración Adicional, Art. 3° transitorio, Ley</t>
  </si>
  <si>
    <t>215-21-01-001-014-999</t>
  </si>
  <si>
    <t>Otras Asignaciones Compensatorias</t>
  </si>
  <si>
    <t>215-21-01-001-019-002</t>
  </si>
  <si>
    <t>Asignación de Responsabilidad Directiva</t>
  </si>
  <si>
    <t>215-21-01-001-019-003</t>
  </si>
  <si>
    <t>Asignación de Responsabilidad Técnico Pedagógica</t>
  </si>
  <si>
    <t>215-21-01-001-028-001</t>
  </si>
  <si>
    <t>Asignación por desempeño en condiciones difíciles</t>
  </si>
  <si>
    <t>215-21-01-001-031-001</t>
  </si>
  <si>
    <t>Asignación de Perfeccionamiento, Art. 49, Ley N°</t>
  </si>
  <si>
    <t>215-21-01-001-999</t>
  </si>
  <si>
    <t xml:space="preserve">Otras Asignaciones  </t>
  </si>
  <si>
    <t>215-21-01-003-003-003</t>
  </si>
  <si>
    <t>Asignación Especial de Incentivo Profesional, Art.</t>
  </si>
  <si>
    <t>215-21-02-001-002-001</t>
  </si>
  <si>
    <t>215-21-02-001-004-003</t>
  </si>
  <si>
    <t>215-21-02-001-009-002</t>
  </si>
  <si>
    <t>215-21-02-001-009-003</t>
  </si>
  <si>
    <t>215-21-02-001-013-005</t>
  </si>
  <si>
    <t>215-21-02-001-028-001</t>
  </si>
  <si>
    <t>215-21-02-001-030-001</t>
  </si>
  <si>
    <t>215-21-03-999-001</t>
  </si>
  <si>
    <t>Asignación Art. 1 Ley N° 19.464</t>
  </si>
  <si>
    <t>Asignación de Experiencia</t>
  </si>
  <si>
    <t>215-21-01-001-004-002</t>
  </si>
  <si>
    <t>Asignación de zona Art. 26 Ley N° 19378</t>
  </si>
  <si>
    <t>215-21-01-001-009-007</t>
  </si>
  <si>
    <t>Asignación Especial Transitoria</t>
  </si>
  <si>
    <t>215-21-01-001-011-001</t>
  </si>
  <si>
    <t>Asignación Responsabilidad Directiva</t>
  </si>
  <si>
    <t>215-21-01-001-028-002</t>
  </si>
  <si>
    <t>Asignación por desempeño difícil, Art. 28,Ley 1</t>
  </si>
  <si>
    <t>215-21-01-001-044-001</t>
  </si>
  <si>
    <t>Asignación A.P.S. Art. 23 y 25 Ley 19378</t>
  </si>
  <si>
    <t>Otras Asignaciones suplementarias</t>
  </si>
  <si>
    <t>215-21-01-003-003-005</t>
  </si>
  <si>
    <t>Asignación por mérito Art. 30 Ley N° 193</t>
  </si>
  <si>
    <t>215-21-02-001-004-002</t>
  </si>
  <si>
    <t>Asignación de Zona, Art. 26 Ley 19378</t>
  </si>
  <si>
    <t>215-21-02-001-009-007</t>
  </si>
  <si>
    <t>215-21-02-001-011-001</t>
  </si>
  <si>
    <t>Asignación Movilización Art. 47 Letra</t>
  </si>
  <si>
    <t>215-21-02-001-027-002</t>
  </si>
  <si>
    <t>215-21-02-001-042-001</t>
  </si>
  <si>
    <t>215-21-02-001-013-999</t>
  </si>
  <si>
    <t>215-21-01-003-002-002</t>
  </si>
  <si>
    <t>Asignación variable por desempeño</t>
  </si>
  <si>
    <t>215-21-01-003-002-003</t>
  </si>
  <si>
    <t>Asignación de desarrollo y estímulo</t>
  </si>
  <si>
    <t>215-21-02-003-002-002</t>
  </si>
  <si>
    <t>215-21-02-003-002-003</t>
  </si>
  <si>
    <t>215-21-02-001-018-001</t>
  </si>
  <si>
    <t>Suplentecias y reemplasos</t>
  </si>
  <si>
    <t>215-21-02-001-999</t>
  </si>
  <si>
    <t>Otras Asignaciones</t>
  </si>
  <si>
    <t>215-21-04-003-002-000</t>
  </si>
  <si>
    <t>Gastos por comisiones y Representaciones del Municipio</t>
  </si>
  <si>
    <t>215-21-04-003-003-000</t>
  </si>
  <si>
    <t>Asignación por Desempeño en Condiciones dificiles</t>
  </si>
  <si>
    <t>Asignación por desempeño en condiciones dificiles</t>
  </si>
  <si>
    <t>215-21-03-004-001</t>
  </si>
  <si>
    <t>Sueldos</t>
  </si>
  <si>
    <t>215-21-03-004-002</t>
  </si>
  <si>
    <t>215-21-03-004-003</t>
  </si>
  <si>
    <t>215-21-01-001-009-001</t>
  </si>
  <si>
    <t>Monto Fijo complementario Art. 3 Ley N° 19.278</t>
  </si>
  <si>
    <t>215-21-01-003-001-002</t>
  </si>
  <si>
    <t>Bonificacion de Excelencia</t>
  </si>
  <si>
    <t>Asignacion variable Desempeño colectivo</t>
  </si>
  <si>
    <t>215-21-02-003-001-002</t>
  </si>
  <si>
    <t>Bonificacion Excelencia</t>
  </si>
  <si>
    <t>215-21-03-004-004</t>
  </si>
  <si>
    <t>215-21-03-999-999</t>
  </si>
  <si>
    <t>215-21-01-001-031-002</t>
  </si>
  <si>
    <t>Asignancion por Titulo Art. 42 ley 19.</t>
  </si>
  <si>
    <t>215-21-02-001-030-002</t>
  </si>
  <si>
    <t>Asignación Post Titulo Art. 42 ley 19.</t>
  </si>
  <si>
    <t>215-24-03-092-001-000</t>
  </si>
  <si>
    <t>Art.14N° 6 Ley 19.695</t>
  </si>
  <si>
    <t>215-21-01-005-003-002</t>
  </si>
  <si>
    <t>BONO DOCENTE</t>
  </si>
  <si>
    <t>215-21-02-001-018-002</t>
  </si>
  <si>
    <t>asig. De responsabilidad tecnico ped</t>
  </si>
  <si>
    <t>Aporte al Empleador</t>
  </si>
  <si>
    <t>215-21-02-001-009-001</t>
  </si>
  <si>
    <t>215-21-02-001-042</t>
  </si>
  <si>
    <t>Asignacion de atencion primaria Municipal</t>
  </si>
  <si>
    <t>215-21-04-003-001-000</t>
  </si>
  <si>
    <t>.</t>
  </si>
  <si>
    <t>215-21-01-001-019-001</t>
  </si>
  <si>
    <t>Asignacion de Responsabilidad Judicial, Ley n° 2</t>
  </si>
  <si>
    <t>215-21-02-001-009-999</t>
  </si>
  <si>
    <t>Otras Asignaciones especiales</t>
  </si>
  <si>
    <t>Asignacion de Responsabilidad Directiva</t>
  </si>
  <si>
    <t xml:space="preserve"> </t>
  </si>
  <si>
    <t>215-21-03-005</t>
  </si>
  <si>
    <t>215-21-01-001-999-000</t>
  </si>
  <si>
    <t>215-21-01-001-019-004</t>
  </si>
  <si>
    <t>Asignacion de responsabilidad Art 9, Decreto 25</t>
  </si>
  <si>
    <t>215-21-01-003-003-004</t>
  </si>
  <si>
    <t>Asignacion Variable por desempeño Individual</t>
  </si>
  <si>
    <t>Asignacion de Responsabilidad judicial</t>
  </si>
  <si>
    <t>215-21-01-001-003-001</t>
  </si>
  <si>
    <t>Asignacion Profesional, D.L 479 DE 1974</t>
  </si>
  <si>
    <t>215-21-01-001-022</t>
  </si>
  <si>
    <t>componente base asig. de desempeño</t>
  </si>
  <si>
    <t>215-21-02-001-021</t>
  </si>
  <si>
    <t>Asignacion Profesional D.L N 479 de 1974</t>
  </si>
  <si>
    <t>215-21-02-001-003</t>
  </si>
  <si>
    <t xml:space="preserve">Asignacion Profesional </t>
  </si>
  <si>
    <t>215-21-01-004-004</t>
  </si>
  <si>
    <t>Asignacion de desempeño de Funciones Criticas</t>
  </si>
  <si>
    <t>215-22-10-999-000-000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</si>
</sst>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" fillId="4" borderId="10" xfId="0" applyFont="1" applyFill="1" applyBorder="1" applyAlignment="1">
      <alignment vertical="top" wrapText="1"/>
    </xf>
    <xf numFmtId="3" fontId="3" fillId="4" borderId="10" xfId="0" applyNumberFormat="1" applyFont="1" applyFill="1" applyBorder="1" applyAlignment="1">
      <alignment vertical="top" wrapText="1"/>
    </xf>
    <xf numFmtId="3" fontId="2" fillId="4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3" fillId="4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vertical="top" wrapText="1"/>
    </xf>
    <xf numFmtId="3" fontId="2" fillId="35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right" vertical="top" wrapText="1"/>
    </xf>
    <xf numFmtId="3" fontId="2" fillId="4" borderId="10" xfId="0" applyNumberFormat="1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2" fillId="35" borderId="1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6" fillId="34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4" borderId="12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4" borderId="12" xfId="0" applyFont="1" applyFill="1" applyBorder="1" applyAlignment="1">
      <alignment horizontal="center"/>
    </xf>
    <xf numFmtId="3" fontId="7" fillId="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3" fontId="7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1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1.7109375" style="0" customWidth="1"/>
    <col min="2" max="2" width="38.7109375" style="0" customWidth="1"/>
    <col min="3" max="3" width="10.421875" style="0" customWidth="1"/>
    <col min="4" max="4" width="11.8515625" style="0" customWidth="1"/>
    <col min="7" max="7" width="11.7109375" style="0" bestFit="1" customWidth="1"/>
    <col min="8" max="8" width="12.140625" style="0" customWidth="1"/>
    <col min="9" max="9" width="14.00390625" style="37" customWidth="1"/>
    <col min="10" max="10" width="11.8515625" style="37" customWidth="1"/>
    <col min="12" max="12" width="12.140625" style="37" customWidth="1"/>
    <col min="13" max="13" width="12.140625" style="49" bestFit="1" customWidth="1"/>
    <col min="14" max="14" width="11.140625" style="44" bestFit="1" customWidth="1"/>
    <col min="16" max="16" width="12.7109375" style="0" bestFit="1" customWidth="1"/>
  </cols>
  <sheetData>
    <row r="2" spans="2:12" ht="12.7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4" spans="1:14" ht="12.75">
      <c r="A4" s="54" t="s">
        <v>0</v>
      </c>
      <c r="B4" s="58" t="s">
        <v>69</v>
      </c>
      <c r="C4" s="59" t="s">
        <v>70</v>
      </c>
      <c r="D4" s="59" t="s">
        <v>71</v>
      </c>
      <c r="E4" s="38" t="s">
        <v>72</v>
      </c>
      <c r="F4" s="38" t="s">
        <v>73</v>
      </c>
      <c r="G4" s="38" t="s">
        <v>74</v>
      </c>
      <c r="H4" s="38" t="s">
        <v>75</v>
      </c>
      <c r="I4" s="38" t="s">
        <v>76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</row>
    <row r="5" spans="1:14" ht="12.75">
      <c r="A5" s="1">
        <v>0</v>
      </c>
      <c r="B5" s="2" t="s">
        <v>83</v>
      </c>
      <c r="C5" s="17"/>
      <c r="D5" s="26"/>
      <c r="E5" s="30"/>
      <c r="F5" s="33"/>
      <c r="G5" s="30"/>
      <c r="H5" s="26"/>
      <c r="I5" s="31"/>
      <c r="J5" s="36"/>
      <c r="K5" s="32"/>
      <c r="L5" s="34"/>
      <c r="M5" s="45"/>
      <c r="N5" s="39"/>
    </row>
    <row r="6" spans="1:14" s="8" customFormat="1" ht="12.75">
      <c r="A6" s="4" t="s">
        <v>84</v>
      </c>
      <c r="B6" s="5" t="s">
        <v>85</v>
      </c>
      <c r="C6" s="7">
        <f aca="true" t="shared" si="0" ref="C6:K6">SUM(C7:C55)</f>
        <v>35119171</v>
      </c>
      <c r="D6" s="7">
        <f t="shared" si="0"/>
        <v>31900603</v>
      </c>
      <c r="E6" s="7">
        <f t="shared" si="0"/>
        <v>44584215</v>
      </c>
      <c r="F6" s="7">
        <f>SUM(F7:F55)</f>
        <v>34661280</v>
      </c>
      <c r="G6" s="7">
        <f t="shared" si="0"/>
        <v>55539562</v>
      </c>
      <c r="H6" s="7">
        <f>SUM(H7:H55)</f>
        <v>35147055</v>
      </c>
      <c r="I6" s="7">
        <f t="shared" si="0"/>
        <v>57469026</v>
      </c>
      <c r="J6" s="7">
        <f t="shared" si="0"/>
        <v>35011942</v>
      </c>
      <c r="K6" s="7">
        <f t="shared" si="0"/>
        <v>56269820</v>
      </c>
      <c r="L6" s="7">
        <f>SUM(L7:L55)</f>
        <v>60891282</v>
      </c>
      <c r="M6" s="7">
        <f>SUM(M7:M55)</f>
        <v>44536539</v>
      </c>
      <c r="N6" s="7">
        <f>SUM(N7:N55)</f>
        <v>0</v>
      </c>
    </row>
    <row r="7" spans="1:14" ht="12.75">
      <c r="A7" s="1" t="s">
        <v>86</v>
      </c>
      <c r="B7" s="2" t="s">
        <v>87</v>
      </c>
      <c r="C7" s="19"/>
      <c r="D7" s="26"/>
      <c r="E7" s="31"/>
      <c r="F7" s="36"/>
      <c r="G7" s="31"/>
      <c r="H7" s="26"/>
      <c r="I7" s="31"/>
      <c r="J7" s="36"/>
      <c r="K7" s="32"/>
      <c r="L7" s="34"/>
      <c r="M7" s="46"/>
      <c r="N7" s="40"/>
    </row>
    <row r="8" spans="1:14" ht="12.75">
      <c r="A8" s="1" t="s">
        <v>88</v>
      </c>
      <c r="B8" s="2" t="s">
        <v>89</v>
      </c>
      <c r="C8" s="19"/>
      <c r="D8" s="26"/>
      <c r="E8" s="31"/>
      <c r="F8" s="36"/>
      <c r="G8" s="31"/>
      <c r="H8" s="26"/>
      <c r="I8" s="31"/>
      <c r="J8" s="36"/>
      <c r="K8" s="32"/>
      <c r="L8" s="34"/>
      <c r="M8" s="46"/>
      <c r="N8" s="40"/>
    </row>
    <row r="9" spans="1:14" ht="12.75">
      <c r="A9" s="1" t="s">
        <v>90</v>
      </c>
      <c r="B9" s="2" t="s">
        <v>3</v>
      </c>
      <c r="C9" s="19">
        <v>8314304</v>
      </c>
      <c r="D9" s="27">
        <v>8314304</v>
      </c>
      <c r="E9" s="32">
        <v>9846724</v>
      </c>
      <c r="F9" s="34">
        <v>9295973</v>
      </c>
      <c r="G9" s="32">
        <v>9074661</v>
      </c>
      <c r="H9" s="27">
        <v>9168534</v>
      </c>
      <c r="I9" s="32">
        <v>10010777</v>
      </c>
      <c r="J9" s="34">
        <v>9411153</v>
      </c>
      <c r="K9" s="32">
        <v>12308652</v>
      </c>
      <c r="L9" s="34">
        <v>9748537</v>
      </c>
      <c r="M9" s="47">
        <v>9748537</v>
      </c>
      <c r="N9" s="41"/>
    </row>
    <row r="10" spans="1:14" ht="12.75">
      <c r="A10" s="1" t="s">
        <v>91</v>
      </c>
      <c r="B10" s="2" t="s">
        <v>92</v>
      </c>
      <c r="C10" s="19"/>
      <c r="D10" s="27"/>
      <c r="E10" s="32"/>
      <c r="F10" s="34"/>
      <c r="G10" s="32"/>
      <c r="H10" s="27"/>
      <c r="I10" s="32"/>
      <c r="J10" s="34"/>
      <c r="K10" s="32"/>
      <c r="L10" s="34"/>
      <c r="M10" s="47"/>
      <c r="N10" s="41"/>
    </row>
    <row r="11" spans="1:14" ht="25.5">
      <c r="A11" s="1" t="s">
        <v>4</v>
      </c>
      <c r="B11" s="2" t="s">
        <v>5</v>
      </c>
      <c r="C11" s="19">
        <v>883384</v>
      </c>
      <c r="D11" s="27">
        <v>888725</v>
      </c>
      <c r="E11" s="32">
        <v>888725</v>
      </c>
      <c r="F11" s="34">
        <v>888725</v>
      </c>
      <c r="G11" s="32">
        <v>909168</v>
      </c>
      <c r="H11" s="27">
        <v>912073</v>
      </c>
      <c r="I11" s="32">
        <v>912073</v>
      </c>
      <c r="J11" s="34">
        <v>912073</v>
      </c>
      <c r="K11" s="32">
        <v>1423978</v>
      </c>
      <c r="L11" s="34">
        <v>853318</v>
      </c>
      <c r="M11" s="47">
        <v>853318</v>
      </c>
      <c r="N11" s="41"/>
    </row>
    <row r="12" spans="1:14" ht="12.75">
      <c r="A12" s="1" t="s">
        <v>620</v>
      </c>
      <c r="B12" s="2" t="s">
        <v>625</v>
      </c>
      <c r="C12" s="19"/>
      <c r="D12" s="27"/>
      <c r="E12" s="32"/>
      <c r="F12" s="34"/>
      <c r="G12" s="32"/>
      <c r="H12" s="27"/>
      <c r="I12" s="32"/>
      <c r="J12" s="34"/>
      <c r="K12" s="32">
        <v>9253003</v>
      </c>
      <c r="L12" s="34">
        <v>1109126</v>
      </c>
      <c r="M12" s="47">
        <v>1109126</v>
      </c>
      <c r="N12" s="41"/>
    </row>
    <row r="13" spans="1:14" ht="12.75">
      <c r="A13" s="1" t="s">
        <v>93</v>
      </c>
      <c r="B13" s="2" t="s">
        <v>94</v>
      </c>
      <c r="C13" s="19"/>
      <c r="D13" s="27"/>
      <c r="E13" s="32"/>
      <c r="F13" s="34"/>
      <c r="G13" s="32"/>
      <c r="H13" s="27"/>
      <c r="I13" s="32"/>
      <c r="J13" s="34"/>
      <c r="K13" s="32"/>
      <c r="L13" s="34"/>
      <c r="M13" s="47"/>
      <c r="N13" s="41"/>
    </row>
    <row r="14" spans="1:14" ht="12.75">
      <c r="A14" s="1" t="s">
        <v>6</v>
      </c>
      <c r="B14" s="2" t="s">
        <v>7</v>
      </c>
      <c r="C14" s="19">
        <v>1746006</v>
      </c>
      <c r="D14" s="27">
        <v>1746006</v>
      </c>
      <c r="E14" s="32">
        <v>1868489</v>
      </c>
      <c r="F14" s="34">
        <v>1816669</v>
      </c>
      <c r="G14" s="32">
        <v>1847396</v>
      </c>
      <c r="H14" s="27">
        <v>1814693</v>
      </c>
      <c r="I14" s="32">
        <v>1933119</v>
      </c>
      <c r="J14" s="34">
        <v>1887332</v>
      </c>
      <c r="K14" s="32">
        <v>2495809</v>
      </c>
      <c r="L14" s="34">
        <v>1958182</v>
      </c>
      <c r="M14" s="47">
        <v>1958182</v>
      </c>
      <c r="N14" s="41"/>
    </row>
    <row r="15" spans="1:14" ht="25.5">
      <c r="A15" s="1" t="s">
        <v>95</v>
      </c>
      <c r="B15" s="2" t="s">
        <v>96</v>
      </c>
      <c r="C15" s="19"/>
      <c r="D15" s="27"/>
      <c r="E15" s="32"/>
      <c r="F15" s="34"/>
      <c r="G15" s="32"/>
      <c r="H15" s="27"/>
      <c r="I15" s="32"/>
      <c r="J15" s="34"/>
      <c r="K15" s="32"/>
      <c r="L15" s="34"/>
      <c r="M15" s="47"/>
      <c r="N15" s="41"/>
    </row>
    <row r="16" spans="1:14" ht="12.75">
      <c r="A16" s="1" t="s">
        <v>97</v>
      </c>
      <c r="B16" s="2" t="s">
        <v>98</v>
      </c>
      <c r="C16" s="19"/>
      <c r="D16" s="27"/>
      <c r="E16" s="32"/>
      <c r="F16" s="34"/>
      <c r="G16" s="32"/>
      <c r="H16" s="27"/>
      <c r="I16" s="32"/>
      <c r="J16" s="34"/>
      <c r="K16" s="32"/>
      <c r="L16" s="34"/>
      <c r="M16" s="47"/>
      <c r="N16" s="41"/>
    </row>
    <row r="17" spans="1:14" ht="25.5">
      <c r="A17" s="1" t="s">
        <v>8</v>
      </c>
      <c r="B17" s="2" t="s">
        <v>9</v>
      </c>
      <c r="C17" s="19">
        <v>8421755</v>
      </c>
      <c r="D17" s="27">
        <v>8421755</v>
      </c>
      <c r="E17" s="32">
        <v>9296078</v>
      </c>
      <c r="F17" s="34">
        <v>9437227</v>
      </c>
      <c r="G17" s="32">
        <v>9437227</v>
      </c>
      <c r="H17" s="27">
        <v>9337052</v>
      </c>
      <c r="I17" s="32">
        <v>9746955</v>
      </c>
      <c r="J17" s="34">
        <v>9746955</v>
      </c>
      <c r="K17" s="32">
        <v>12894562</v>
      </c>
      <c r="L17" s="34">
        <v>10154197</v>
      </c>
      <c r="M17" s="47">
        <v>10154197</v>
      </c>
      <c r="N17" s="41"/>
    </row>
    <row r="18" spans="1:14" ht="25.5">
      <c r="A18" s="1" t="s">
        <v>99</v>
      </c>
      <c r="B18" s="2" t="s">
        <v>100</v>
      </c>
      <c r="C18" s="19"/>
      <c r="D18" s="27"/>
      <c r="E18" s="32"/>
      <c r="F18" s="34"/>
      <c r="G18" s="32"/>
      <c r="H18" s="27"/>
      <c r="I18" s="32"/>
      <c r="J18" s="34"/>
      <c r="K18" s="32"/>
      <c r="L18" s="34"/>
      <c r="M18" s="47"/>
      <c r="N18" s="41"/>
    </row>
    <row r="19" spans="1:14" ht="12.75">
      <c r="A19" s="1" t="s">
        <v>101</v>
      </c>
      <c r="B19" s="2" t="s">
        <v>102</v>
      </c>
      <c r="C19" s="19"/>
      <c r="D19" s="27"/>
      <c r="E19" s="32"/>
      <c r="F19" s="34"/>
      <c r="G19" s="32"/>
      <c r="H19" s="27"/>
      <c r="I19" s="32"/>
      <c r="J19" s="34"/>
      <c r="K19" s="32"/>
      <c r="L19" s="34"/>
      <c r="M19" s="47"/>
      <c r="N19" s="41"/>
    </row>
    <row r="20" spans="1:14" ht="12.75">
      <c r="A20" s="1" t="s">
        <v>10</v>
      </c>
      <c r="B20" s="2" t="s">
        <v>11</v>
      </c>
      <c r="C20" s="19">
        <v>1169179</v>
      </c>
      <c r="D20" s="27">
        <v>1169179</v>
      </c>
      <c r="E20" s="32">
        <v>1221284</v>
      </c>
      <c r="F20" s="34">
        <v>1227073</v>
      </c>
      <c r="G20" s="32">
        <v>1227073</v>
      </c>
      <c r="H20" s="27">
        <v>1227073</v>
      </c>
      <c r="I20" s="32">
        <v>1256020</v>
      </c>
      <c r="J20" s="34">
        <v>1256020</v>
      </c>
      <c r="K20" s="32">
        <v>1086127</v>
      </c>
      <c r="L20" s="34">
        <v>1237143</v>
      </c>
      <c r="M20" s="47">
        <v>1237143</v>
      </c>
      <c r="N20" s="41"/>
    </row>
    <row r="21" spans="1:14" ht="12.75" customHeight="1">
      <c r="A21" s="1" t="s">
        <v>103</v>
      </c>
      <c r="B21" s="2" t="s">
        <v>104</v>
      </c>
      <c r="C21" s="19"/>
      <c r="D21" s="27"/>
      <c r="E21" s="32"/>
      <c r="F21" s="34"/>
      <c r="G21" s="32"/>
      <c r="H21" s="27"/>
      <c r="I21" s="32"/>
      <c r="J21" s="34"/>
      <c r="K21" s="32">
        <v>13310</v>
      </c>
      <c r="L21" s="34"/>
      <c r="M21" s="47"/>
      <c r="N21" s="41"/>
    </row>
    <row r="22" spans="1:14" ht="12.75" customHeight="1">
      <c r="A22" s="1" t="s">
        <v>12</v>
      </c>
      <c r="B22" s="2" t="s">
        <v>13</v>
      </c>
      <c r="C22" s="19">
        <v>10420</v>
      </c>
      <c r="D22" s="27">
        <v>10420</v>
      </c>
      <c r="E22" s="32">
        <v>13310</v>
      </c>
      <c r="F22" s="34">
        <v>13310</v>
      </c>
      <c r="G22" s="32">
        <v>13310</v>
      </c>
      <c r="H22" s="27">
        <v>13310</v>
      </c>
      <c r="I22" s="32">
        <v>13310</v>
      </c>
      <c r="J22" s="34">
        <v>13310</v>
      </c>
      <c r="K22" s="32"/>
      <c r="L22" s="34">
        <v>13310</v>
      </c>
      <c r="M22" s="47">
        <v>13310</v>
      </c>
      <c r="N22" s="41"/>
    </row>
    <row r="23" spans="1:14" ht="12.75">
      <c r="A23" s="1" t="s">
        <v>105</v>
      </c>
      <c r="B23" s="2" t="s">
        <v>106</v>
      </c>
      <c r="C23" s="19"/>
      <c r="D23" s="27"/>
      <c r="E23" s="32"/>
      <c r="F23" s="34"/>
      <c r="G23" s="32"/>
      <c r="H23" s="27"/>
      <c r="I23" s="32"/>
      <c r="J23" s="34"/>
      <c r="K23" s="32"/>
      <c r="L23" s="34"/>
      <c r="M23" s="47"/>
      <c r="N23" s="41"/>
    </row>
    <row r="24" spans="1:14" ht="12.75">
      <c r="A24" s="1" t="s">
        <v>14</v>
      </c>
      <c r="B24" s="2" t="s">
        <v>15</v>
      </c>
      <c r="C24" s="19">
        <v>1763699</v>
      </c>
      <c r="D24" s="27">
        <v>1763699</v>
      </c>
      <c r="E24" s="32">
        <v>1908950</v>
      </c>
      <c r="F24" s="34">
        <v>1927176</v>
      </c>
      <c r="G24" s="32">
        <v>1927176</v>
      </c>
      <c r="H24" s="27">
        <v>1921394</v>
      </c>
      <c r="I24" s="32">
        <v>1999522</v>
      </c>
      <c r="J24" s="34">
        <v>1999522</v>
      </c>
      <c r="K24" s="32">
        <v>2605772</v>
      </c>
      <c r="L24" s="34">
        <v>2070205</v>
      </c>
      <c r="M24" s="47">
        <v>2070205</v>
      </c>
      <c r="N24" s="41"/>
    </row>
    <row r="25" spans="1:14" ht="25.5">
      <c r="A25" s="1" t="s">
        <v>16</v>
      </c>
      <c r="B25" s="2" t="s">
        <v>17</v>
      </c>
      <c r="C25" s="19">
        <v>603439</v>
      </c>
      <c r="D25" s="27">
        <v>603439</v>
      </c>
      <c r="E25" s="32">
        <v>666570</v>
      </c>
      <c r="F25" s="34">
        <v>676882</v>
      </c>
      <c r="G25" s="32">
        <v>676882</v>
      </c>
      <c r="H25" s="27">
        <v>669368</v>
      </c>
      <c r="I25" s="32">
        <v>698763</v>
      </c>
      <c r="J25" s="34">
        <v>698763</v>
      </c>
      <c r="K25" s="32">
        <v>961756</v>
      </c>
      <c r="L25" s="34">
        <v>732298</v>
      </c>
      <c r="M25" s="47">
        <v>732298</v>
      </c>
      <c r="N25" s="41"/>
    </row>
    <row r="26" spans="1:14" ht="12.75">
      <c r="A26" s="1" t="s">
        <v>18</v>
      </c>
      <c r="B26" s="2" t="s">
        <v>19</v>
      </c>
      <c r="C26" s="19">
        <v>1511759</v>
      </c>
      <c r="D26" s="27">
        <v>1511759</v>
      </c>
      <c r="E26" s="32">
        <v>1664926</v>
      </c>
      <c r="F26" s="34">
        <v>1689939</v>
      </c>
      <c r="G26" s="32">
        <v>1689939</v>
      </c>
      <c r="H26" s="27">
        <v>1671792</v>
      </c>
      <c r="I26" s="32">
        <v>1743053</v>
      </c>
      <c r="J26" s="34">
        <v>1743053</v>
      </c>
      <c r="K26" s="32">
        <v>2385485</v>
      </c>
      <c r="L26" s="34">
        <v>1824852</v>
      </c>
      <c r="M26" s="47">
        <v>1824852</v>
      </c>
      <c r="N26" s="41"/>
    </row>
    <row r="27" spans="1:14" ht="12.75">
      <c r="A27" s="1" t="s">
        <v>107</v>
      </c>
      <c r="B27" s="2" t="s">
        <v>108</v>
      </c>
      <c r="C27" s="19"/>
      <c r="D27" s="27"/>
      <c r="E27" s="32"/>
      <c r="F27" s="34"/>
      <c r="G27" s="32"/>
      <c r="H27" s="27"/>
      <c r="I27" s="32"/>
      <c r="J27" s="34"/>
      <c r="K27" s="32"/>
      <c r="L27" s="34"/>
      <c r="M27" s="47"/>
      <c r="N27" s="41"/>
    </row>
    <row r="28" spans="1:14" ht="12.75">
      <c r="A28" s="1" t="s">
        <v>109</v>
      </c>
      <c r="B28" s="2" t="s">
        <v>110</v>
      </c>
      <c r="C28" s="19"/>
      <c r="D28" s="27"/>
      <c r="E28" s="32"/>
      <c r="F28" s="34"/>
      <c r="G28" s="32"/>
      <c r="H28" s="27"/>
      <c r="I28" s="32"/>
      <c r="J28" s="34"/>
      <c r="K28" s="32"/>
      <c r="L28" s="34"/>
      <c r="M28" s="47"/>
      <c r="N28" s="41"/>
    </row>
    <row r="29" spans="1:14" ht="12.75">
      <c r="A29" s="1" t="s">
        <v>20</v>
      </c>
      <c r="B29" s="2" t="s">
        <v>21</v>
      </c>
      <c r="C29" s="19">
        <v>1293873</v>
      </c>
      <c r="D29" s="27">
        <v>1293873</v>
      </c>
      <c r="E29" s="32">
        <v>1326906</v>
      </c>
      <c r="F29" s="34">
        <v>1330576</v>
      </c>
      <c r="G29" s="32">
        <v>1330576</v>
      </c>
      <c r="H29" s="27">
        <v>1330576</v>
      </c>
      <c r="I29" s="32">
        <v>1348928</v>
      </c>
      <c r="J29" s="34">
        <v>1348928</v>
      </c>
      <c r="K29" s="32">
        <v>1108646</v>
      </c>
      <c r="L29" s="34">
        <v>1322230</v>
      </c>
      <c r="M29" s="47">
        <v>1322230</v>
      </c>
      <c r="N29" s="41"/>
    </row>
    <row r="30" spans="1:14" ht="12.75">
      <c r="A30" s="1" t="s">
        <v>607</v>
      </c>
      <c r="B30" s="2" t="s">
        <v>608</v>
      </c>
      <c r="C30" s="19">
        <v>338883</v>
      </c>
      <c r="D30" s="27">
        <v>338883</v>
      </c>
      <c r="E30" s="32">
        <v>338883</v>
      </c>
      <c r="F30" s="34">
        <v>338883</v>
      </c>
      <c r="G30" s="32">
        <v>338883</v>
      </c>
      <c r="H30" s="27">
        <v>338883</v>
      </c>
      <c r="I30" s="32">
        <v>338883</v>
      </c>
      <c r="J30" s="34">
        <v>338883</v>
      </c>
      <c r="K30" s="32">
        <v>338883</v>
      </c>
      <c r="L30" s="34">
        <v>338883</v>
      </c>
      <c r="M30" s="47">
        <v>338883</v>
      </c>
      <c r="N30" s="41"/>
    </row>
    <row r="31" spans="1:14" ht="12.75">
      <c r="A31" s="1" t="s">
        <v>622</v>
      </c>
      <c r="B31" s="2" t="s">
        <v>623</v>
      </c>
      <c r="C31" s="19"/>
      <c r="D31" s="27"/>
      <c r="E31" s="32"/>
      <c r="F31" s="34"/>
      <c r="G31" s="32">
        <v>8996455</v>
      </c>
      <c r="H31" s="27"/>
      <c r="I31" s="32">
        <v>9424116</v>
      </c>
      <c r="J31" s="34"/>
      <c r="K31" s="32"/>
      <c r="L31" s="34">
        <v>10622730</v>
      </c>
      <c r="M31" s="47"/>
      <c r="N31" s="41"/>
    </row>
    <row r="32" spans="1:14" ht="12.75">
      <c r="A32" s="1" t="s">
        <v>111</v>
      </c>
      <c r="B32" s="2" t="s">
        <v>22</v>
      </c>
      <c r="C32" s="19">
        <v>1722379</v>
      </c>
      <c r="D32" s="27">
        <v>1722379</v>
      </c>
      <c r="E32" s="32">
        <v>1722379</v>
      </c>
      <c r="F32" s="34">
        <v>1722379</v>
      </c>
      <c r="G32" s="32">
        <v>1722379</v>
      </c>
      <c r="H32" s="27">
        <v>1722379</v>
      </c>
      <c r="I32" s="32">
        <v>1722379</v>
      </c>
      <c r="J32" s="34">
        <v>1722379</v>
      </c>
      <c r="K32" s="32">
        <v>1722379</v>
      </c>
      <c r="L32" s="34">
        <v>1722379</v>
      </c>
      <c r="M32" s="47">
        <v>1722379</v>
      </c>
      <c r="N32" s="41"/>
    </row>
    <row r="33" spans="1:14" ht="12.75">
      <c r="A33" s="1" t="s">
        <v>112</v>
      </c>
      <c r="B33" s="2" t="s">
        <v>113</v>
      </c>
      <c r="C33" s="19"/>
      <c r="D33" s="27"/>
      <c r="E33" s="32"/>
      <c r="F33" s="34"/>
      <c r="G33" s="32"/>
      <c r="H33" s="27"/>
      <c r="I33" s="32"/>
      <c r="J33" s="34"/>
      <c r="K33" s="32"/>
      <c r="L33" s="34"/>
      <c r="M33" s="47"/>
      <c r="N33" s="41"/>
    </row>
    <row r="34" spans="1:14" ht="12.75">
      <c r="A34" s="1" t="s">
        <v>114</v>
      </c>
      <c r="B34" s="2" t="s">
        <v>115</v>
      </c>
      <c r="C34" s="19"/>
      <c r="D34" s="27"/>
      <c r="E34" s="32">
        <v>8380890</v>
      </c>
      <c r="F34" s="34"/>
      <c r="G34" s="32"/>
      <c r="H34" s="27"/>
      <c r="I34" s="32"/>
      <c r="J34" s="34"/>
      <c r="K34" s="32"/>
      <c r="L34" s="34"/>
      <c r="M34" s="47"/>
      <c r="N34" s="41"/>
    </row>
    <row r="35" spans="1:14" ht="12.75">
      <c r="A35" s="1" t="s">
        <v>116</v>
      </c>
      <c r="B35" s="2" t="s">
        <v>23</v>
      </c>
      <c r="C35" s="19">
        <v>768286</v>
      </c>
      <c r="D35" s="27">
        <v>767909</v>
      </c>
      <c r="E35" s="32">
        <v>758862</v>
      </c>
      <c r="F35" s="34">
        <v>750382</v>
      </c>
      <c r="G35" s="32">
        <v>1197764</v>
      </c>
      <c r="H35" s="27">
        <v>813707</v>
      </c>
      <c r="I35" s="32">
        <v>1250494</v>
      </c>
      <c r="J35" s="34">
        <v>767704</v>
      </c>
      <c r="K35" s="32">
        <v>1153228</v>
      </c>
      <c r="L35" s="34">
        <v>1282161</v>
      </c>
      <c r="M35" s="47">
        <v>1020054</v>
      </c>
      <c r="N35" s="41"/>
    </row>
    <row r="36" spans="1:14" ht="12.75">
      <c r="A36" s="1" t="s">
        <v>117</v>
      </c>
      <c r="B36" s="2" t="s">
        <v>118</v>
      </c>
      <c r="C36" s="19"/>
      <c r="D36" s="27"/>
      <c r="E36" s="32"/>
      <c r="F36" s="34"/>
      <c r="G36" s="32"/>
      <c r="H36" s="27"/>
      <c r="I36" s="32"/>
      <c r="J36" s="34"/>
      <c r="K36" s="32"/>
      <c r="L36" s="34"/>
      <c r="M36" s="47"/>
      <c r="N36" s="41"/>
    </row>
    <row r="37" spans="1:14" ht="12.75">
      <c r="A37" s="1" t="s">
        <v>119</v>
      </c>
      <c r="B37" s="2" t="s">
        <v>120</v>
      </c>
      <c r="C37" s="19"/>
      <c r="D37" s="27"/>
      <c r="E37" s="32"/>
      <c r="F37" s="34"/>
      <c r="G37" s="32"/>
      <c r="H37" s="27"/>
      <c r="I37" s="32"/>
      <c r="J37" s="34"/>
      <c r="K37" s="32"/>
      <c r="L37" s="34"/>
      <c r="M37" s="47"/>
      <c r="N37" s="41"/>
    </row>
    <row r="38" spans="1:14" ht="25.5">
      <c r="A38" s="1" t="s">
        <v>121</v>
      </c>
      <c r="B38" s="2" t="s">
        <v>122</v>
      </c>
      <c r="C38" s="19"/>
      <c r="D38" s="27"/>
      <c r="E38" s="32"/>
      <c r="F38" s="34"/>
      <c r="G38" s="32">
        <v>4558215</v>
      </c>
      <c r="H38" s="27"/>
      <c r="I38" s="32">
        <v>4774893</v>
      </c>
      <c r="J38" s="34"/>
      <c r="K38" s="32"/>
      <c r="L38" s="34">
        <v>5382186</v>
      </c>
      <c r="M38" s="47"/>
      <c r="N38" s="41"/>
    </row>
    <row r="39" spans="1:14" ht="12.75">
      <c r="A39" s="1" t="s">
        <v>123</v>
      </c>
      <c r="B39" s="2" t="s">
        <v>124</v>
      </c>
      <c r="C39" s="19"/>
      <c r="D39" s="27"/>
      <c r="E39" s="32"/>
      <c r="F39" s="34"/>
      <c r="G39" s="32"/>
      <c r="H39" s="27"/>
      <c r="I39" s="32"/>
      <c r="J39" s="34"/>
      <c r="K39" s="32"/>
      <c r="L39" s="34"/>
      <c r="M39" s="47"/>
      <c r="N39" s="41"/>
    </row>
    <row r="40" spans="1:14" ht="25.5">
      <c r="A40" s="1" t="s">
        <v>125</v>
      </c>
      <c r="B40" s="2" t="s">
        <v>122</v>
      </c>
      <c r="C40" s="19"/>
      <c r="D40" s="27"/>
      <c r="E40" s="32"/>
      <c r="F40" s="34"/>
      <c r="G40" s="32">
        <v>7049958</v>
      </c>
      <c r="H40" s="27"/>
      <c r="I40" s="32">
        <v>7123719</v>
      </c>
      <c r="J40" s="34"/>
      <c r="K40" s="32"/>
      <c r="L40" s="34">
        <v>7487585</v>
      </c>
      <c r="M40" s="47"/>
      <c r="N40" s="41"/>
    </row>
    <row r="41" spans="1:14" ht="12.75">
      <c r="A41" s="1" t="s">
        <v>126</v>
      </c>
      <c r="B41" s="2" t="s">
        <v>127</v>
      </c>
      <c r="C41" s="19"/>
      <c r="D41" s="27"/>
      <c r="E41" s="32"/>
      <c r="F41" s="34"/>
      <c r="G41" s="32"/>
      <c r="H41" s="27"/>
      <c r="I41" s="32"/>
      <c r="J41" s="34"/>
      <c r="K41" s="32"/>
      <c r="L41" s="34"/>
      <c r="M41" s="47"/>
      <c r="N41" s="41"/>
    </row>
    <row r="42" spans="1:14" ht="12.75" customHeight="1">
      <c r="A42" s="1" t="s">
        <v>128</v>
      </c>
      <c r="B42" s="2" t="s">
        <v>122</v>
      </c>
      <c r="C42" s="19"/>
      <c r="D42" s="27"/>
      <c r="E42" s="32"/>
      <c r="F42" s="34"/>
      <c r="G42" s="32"/>
      <c r="H42" s="27"/>
      <c r="I42" s="32"/>
      <c r="J42" s="34"/>
      <c r="K42" s="32"/>
      <c r="L42" s="34"/>
      <c r="M42" s="47"/>
      <c r="N42" s="41"/>
    </row>
    <row r="43" spans="1:14" ht="25.5">
      <c r="A43" s="1" t="s">
        <v>129</v>
      </c>
      <c r="B43" s="2" t="s">
        <v>130</v>
      </c>
      <c r="C43" s="19">
        <v>225922</v>
      </c>
      <c r="D43" s="27">
        <v>225922</v>
      </c>
      <c r="E43" s="32">
        <v>225922</v>
      </c>
      <c r="F43" s="34">
        <v>225922</v>
      </c>
      <c r="G43" s="32">
        <v>225922</v>
      </c>
      <c r="H43" s="27">
        <v>225922</v>
      </c>
      <c r="I43" s="32">
        <v>225922</v>
      </c>
      <c r="J43" s="34">
        <v>225922</v>
      </c>
      <c r="K43" s="32">
        <v>225922</v>
      </c>
      <c r="L43" s="34">
        <v>225922</v>
      </c>
      <c r="M43" s="47">
        <v>225922</v>
      </c>
      <c r="N43" s="41"/>
    </row>
    <row r="44" spans="1:14" ht="12.75">
      <c r="A44" s="1" t="s">
        <v>131</v>
      </c>
      <c r="B44" s="2" t="s">
        <v>132</v>
      </c>
      <c r="C44" s="19"/>
      <c r="D44" s="27"/>
      <c r="E44" s="32"/>
      <c r="F44" s="34"/>
      <c r="G44" s="32"/>
      <c r="H44" s="27"/>
      <c r="I44" s="32"/>
      <c r="J44" s="34"/>
      <c r="K44" s="32"/>
      <c r="L44" s="34"/>
      <c r="M44" s="47"/>
      <c r="N44" s="41"/>
    </row>
    <row r="45" spans="1:14" ht="12.75">
      <c r="A45" s="1" t="s">
        <v>133</v>
      </c>
      <c r="B45" s="2" t="s">
        <v>24</v>
      </c>
      <c r="C45" s="19">
        <v>1862338</v>
      </c>
      <c r="D45" s="27">
        <v>1857122</v>
      </c>
      <c r="E45" s="32">
        <v>1331224</v>
      </c>
      <c r="F45" s="34">
        <v>1813930</v>
      </c>
      <c r="G45" s="32">
        <v>2055103</v>
      </c>
      <c r="H45" s="27">
        <v>1982756</v>
      </c>
      <c r="I45" s="32">
        <v>1662011</v>
      </c>
      <c r="J45" s="34">
        <v>1666380</v>
      </c>
      <c r="K45" s="32">
        <v>2526448</v>
      </c>
      <c r="L45" s="34">
        <v>1790618</v>
      </c>
      <c r="M45" s="47">
        <v>1362801</v>
      </c>
      <c r="N45" s="41"/>
    </row>
    <row r="46" spans="1:14" ht="12.75">
      <c r="A46" s="1" t="s">
        <v>134</v>
      </c>
      <c r="B46" s="2" t="s">
        <v>38</v>
      </c>
      <c r="C46" s="19">
        <v>1881045</v>
      </c>
      <c r="D46" s="27">
        <v>1265229</v>
      </c>
      <c r="E46" s="32">
        <v>1683425</v>
      </c>
      <c r="F46" s="34">
        <v>1506234</v>
      </c>
      <c r="G46" s="32">
        <v>1261475</v>
      </c>
      <c r="H46" s="27">
        <v>1418051</v>
      </c>
      <c r="I46" s="32">
        <v>1284089</v>
      </c>
      <c r="J46" s="34">
        <v>1273565</v>
      </c>
      <c r="K46" s="32">
        <v>1996898</v>
      </c>
      <c r="L46" s="34">
        <v>1015420</v>
      </c>
      <c r="M46" s="47">
        <v>1052398</v>
      </c>
      <c r="N46" s="41"/>
    </row>
    <row r="47" spans="1:14" ht="12.75">
      <c r="A47" s="1" t="s">
        <v>135</v>
      </c>
      <c r="B47" s="2" t="s">
        <v>136</v>
      </c>
      <c r="C47" s="19"/>
      <c r="D47" s="27"/>
      <c r="E47" s="32">
        <v>561976</v>
      </c>
      <c r="F47" s="34"/>
      <c r="G47" s="32"/>
      <c r="H47" s="27"/>
      <c r="I47" s="32"/>
      <c r="J47" s="34"/>
      <c r="K47" s="32"/>
      <c r="L47" s="34"/>
      <c r="M47" s="47"/>
      <c r="N47" s="41"/>
    </row>
    <row r="48" spans="1:14" ht="12.75">
      <c r="A48" s="1" t="s">
        <v>137</v>
      </c>
      <c r="B48" s="2" t="s">
        <v>138</v>
      </c>
      <c r="C48" s="19"/>
      <c r="D48" s="27"/>
      <c r="E48" s="32"/>
      <c r="F48" s="34"/>
      <c r="G48" s="32"/>
      <c r="H48" s="27"/>
      <c r="I48" s="32"/>
      <c r="J48" s="34"/>
      <c r="K48" s="32"/>
      <c r="L48" s="34"/>
      <c r="M48" s="47"/>
      <c r="N48" s="41"/>
    </row>
    <row r="49" spans="1:14" ht="12.75">
      <c r="A49" s="1" t="s">
        <v>139</v>
      </c>
      <c r="B49" s="2" t="s">
        <v>140</v>
      </c>
      <c r="C49" s="19"/>
      <c r="D49" s="27"/>
      <c r="E49" s="32"/>
      <c r="F49" s="34"/>
      <c r="G49" s="32"/>
      <c r="H49" s="27"/>
      <c r="I49" s="32"/>
      <c r="J49" s="34"/>
      <c r="K49" s="32"/>
      <c r="L49" s="34"/>
      <c r="M49" s="47"/>
      <c r="N49" s="41"/>
    </row>
    <row r="50" spans="1:14" ht="12.75">
      <c r="A50" s="1" t="s">
        <v>141</v>
      </c>
      <c r="B50" s="2" t="s">
        <v>142</v>
      </c>
      <c r="C50" s="19"/>
      <c r="D50" s="27"/>
      <c r="E50" s="32"/>
      <c r="F50" s="34"/>
      <c r="G50" s="32"/>
      <c r="H50" s="27"/>
      <c r="I50" s="32"/>
      <c r="J50" s="34"/>
      <c r="K50" s="32">
        <v>1768962</v>
      </c>
      <c r="L50" s="34"/>
      <c r="M50" s="47"/>
      <c r="N50" s="41"/>
    </row>
    <row r="51" spans="1:14" ht="12.75">
      <c r="A51" s="1" t="s">
        <v>143</v>
      </c>
      <c r="B51" s="2" t="s">
        <v>144</v>
      </c>
      <c r="C51" s="19"/>
      <c r="D51" s="27"/>
      <c r="E51" s="32"/>
      <c r="F51" s="34"/>
      <c r="G51" s="32"/>
      <c r="H51" s="27"/>
      <c r="I51" s="32"/>
      <c r="J51" s="34"/>
      <c r="K51" s="32"/>
      <c r="L51" s="34"/>
      <c r="M51" s="47"/>
      <c r="N51" s="41"/>
    </row>
    <row r="52" spans="1:14" ht="12.75">
      <c r="A52" s="1" t="s">
        <v>145</v>
      </c>
      <c r="B52" s="2" t="s">
        <v>146</v>
      </c>
      <c r="C52" s="19"/>
      <c r="D52" s="27"/>
      <c r="E52" s="32">
        <v>579492</v>
      </c>
      <c r="F52" s="34"/>
      <c r="G52" s="32"/>
      <c r="H52" s="27">
        <v>579492</v>
      </c>
      <c r="I52" s="32"/>
      <c r="J52" s="34"/>
      <c r="K52" s="32"/>
      <c r="L52" s="34"/>
      <c r="M52" s="47"/>
      <c r="N52" s="41"/>
    </row>
    <row r="53" spans="1:14" ht="12.75">
      <c r="A53" s="1" t="s">
        <v>147</v>
      </c>
      <c r="B53" s="2" t="s">
        <v>148</v>
      </c>
      <c r="C53" s="19"/>
      <c r="D53" s="27"/>
      <c r="E53" s="32"/>
      <c r="F53" s="34"/>
      <c r="G53" s="32"/>
      <c r="H53" s="27"/>
      <c r="I53" s="32"/>
      <c r="J53" s="34"/>
      <c r="K53" s="32"/>
      <c r="L53" s="34"/>
      <c r="M53" s="47"/>
      <c r="N53" s="41"/>
    </row>
    <row r="54" spans="1:14" ht="12.75">
      <c r="A54" s="1" t="s">
        <v>149</v>
      </c>
      <c r="B54" s="2" t="s">
        <v>150</v>
      </c>
      <c r="C54" s="19">
        <v>2602500</v>
      </c>
      <c r="D54" s="27"/>
      <c r="E54" s="32"/>
      <c r="F54" s="34"/>
      <c r="G54" s="32"/>
      <c r="H54" s="27"/>
      <c r="I54" s="32"/>
      <c r="J54" s="34"/>
      <c r="K54" s="32"/>
      <c r="L54" s="34"/>
      <c r="M54" s="47">
        <v>7790704</v>
      </c>
      <c r="N54" s="41"/>
    </row>
    <row r="55" spans="1:14" ht="12.75">
      <c r="A55" s="1" t="s">
        <v>151</v>
      </c>
      <c r="B55" s="2" t="s">
        <v>152</v>
      </c>
      <c r="C55" s="19"/>
      <c r="D55" s="27"/>
      <c r="E55" s="32">
        <v>299200</v>
      </c>
      <c r="F55" s="34"/>
      <c r="G55" s="32"/>
      <c r="H55" s="27"/>
      <c r="I55" s="32"/>
      <c r="J55" s="34"/>
      <c r="K55" s="32"/>
      <c r="L55" s="34"/>
      <c r="M55" s="47"/>
      <c r="N55" s="41"/>
    </row>
    <row r="56" spans="1:14" s="8" customFormat="1" ht="12.75">
      <c r="A56" s="4" t="s">
        <v>153</v>
      </c>
      <c r="B56" s="5" t="s">
        <v>154</v>
      </c>
      <c r="C56" s="7">
        <f aca="true" t="shared" si="1" ref="C56:K56">SUM(C57:C98)</f>
        <v>8813615</v>
      </c>
      <c r="D56" s="7">
        <f t="shared" si="1"/>
        <v>7733851</v>
      </c>
      <c r="E56" s="7">
        <f t="shared" si="1"/>
        <v>9942293</v>
      </c>
      <c r="F56" s="7">
        <f t="shared" si="1"/>
        <v>7008878</v>
      </c>
      <c r="G56" s="7">
        <f t="shared" si="1"/>
        <v>12548334</v>
      </c>
      <c r="H56" s="7">
        <f t="shared" si="1"/>
        <v>7801246</v>
      </c>
      <c r="I56" s="7">
        <f t="shared" si="1"/>
        <v>12341304</v>
      </c>
      <c r="J56" s="7">
        <f t="shared" si="1"/>
        <v>7351120</v>
      </c>
      <c r="K56" s="7">
        <f t="shared" si="1"/>
        <v>9397967</v>
      </c>
      <c r="L56" s="7">
        <f>SUM(L57:L98)</f>
        <v>12566262</v>
      </c>
      <c r="M56" s="7">
        <f>SUM(M57:M98)</f>
        <v>7779982</v>
      </c>
      <c r="N56" s="7">
        <f>SUM(N57:N98)</f>
        <v>0</v>
      </c>
    </row>
    <row r="57" spans="1:14" ht="12.75">
      <c r="A57" s="1" t="s">
        <v>155</v>
      </c>
      <c r="B57" s="2" t="s">
        <v>89</v>
      </c>
      <c r="C57" s="19"/>
      <c r="D57" s="27"/>
      <c r="E57" s="32"/>
      <c r="F57" s="34"/>
      <c r="G57" s="32"/>
      <c r="H57" s="27"/>
      <c r="I57" s="32"/>
      <c r="J57" s="34"/>
      <c r="K57" s="32"/>
      <c r="L57" s="34"/>
      <c r="M57" s="47"/>
      <c r="N57" s="41"/>
    </row>
    <row r="58" spans="1:14" ht="12.75">
      <c r="A58" s="1" t="s">
        <v>156</v>
      </c>
      <c r="B58" s="2" t="s">
        <v>3</v>
      </c>
      <c r="C58" s="19">
        <v>2608070</v>
      </c>
      <c r="D58" s="27">
        <v>2406561</v>
      </c>
      <c r="E58" s="32">
        <v>2406561</v>
      </c>
      <c r="F58" s="34">
        <v>2406561</v>
      </c>
      <c r="G58" s="32">
        <v>2406561</v>
      </c>
      <c r="H58" s="32">
        <v>2406561</v>
      </c>
      <c r="I58" s="32">
        <v>2394331</v>
      </c>
      <c r="J58" s="34">
        <v>2406561</v>
      </c>
      <c r="K58" s="32">
        <v>2634833</v>
      </c>
      <c r="L58" s="34">
        <v>2463629</v>
      </c>
      <c r="M58" s="47">
        <v>2463629</v>
      </c>
      <c r="N58" s="41"/>
    </row>
    <row r="59" spans="1:14" ht="12.75">
      <c r="A59" s="1" t="s">
        <v>157</v>
      </c>
      <c r="B59" s="2" t="s">
        <v>92</v>
      </c>
      <c r="C59" s="19"/>
      <c r="D59" s="27"/>
      <c r="E59" s="32"/>
      <c r="F59" s="34"/>
      <c r="G59" s="32"/>
      <c r="H59" s="27"/>
      <c r="I59" s="32"/>
      <c r="J59" s="34"/>
      <c r="K59" s="32"/>
      <c r="L59" s="34"/>
      <c r="M59" s="47"/>
      <c r="N59" s="41"/>
    </row>
    <row r="60" spans="1:14" ht="25.5">
      <c r="A60" s="1" t="s">
        <v>158</v>
      </c>
      <c r="B60" s="2" t="s">
        <v>159</v>
      </c>
      <c r="C60" s="19"/>
      <c r="D60" s="27"/>
      <c r="E60" s="32"/>
      <c r="F60" s="34"/>
      <c r="G60" s="32"/>
      <c r="H60" s="27"/>
      <c r="I60" s="32"/>
      <c r="J60" s="34"/>
      <c r="K60" s="32"/>
      <c r="L60" s="34"/>
      <c r="M60" s="47"/>
      <c r="N60" s="41"/>
    </row>
    <row r="61" spans="1:14" ht="12.75">
      <c r="A61" s="1" t="s">
        <v>626</v>
      </c>
      <c r="B61" s="2" t="s">
        <v>627</v>
      </c>
      <c r="C61" s="19"/>
      <c r="D61" s="27"/>
      <c r="E61" s="32"/>
      <c r="F61" s="34"/>
      <c r="G61" s="32"/>
      <c r="H61" s="27"/>
      <c r="I61" s="32"/>
      <c r="J61" s="34"/>
      <c r="K61" s="32">
        <v>667377</v>
      </c>
      <c r="L61" s="34">
        <v>74153</v>
      </c>
      <c r="M61" s="47">
        <v>74153</v>
      </c>
      <c r="N61" s="41"/>
    </row>
    <row r="62" spans="1:14" ht="12.75">
      <c r="A62" s="1" t="s">
        <v>160</v>
      </c>
      <c r="B62" s="2" t="s">
        <v>94</v>
      </c>
      <c r="C62" s="19"/>
      <c r="D62" s="27"/>
      <c r="E62" s="32"/>
      <c r="F62" s="34"/>
      <c r="G62" s="32"/>
      <c r="H62" s="27"/>
      <c r="I62" s="32"/>
      <c r="J62" s="34"/>
      <c r="K62" s="32"/>
      <c r="L62" s="34"/>
      <c r="M62" s="47"/>
      <c r="N62" s="41"/>
    </row>
    <row r="63" spans="1:14" ht="25.5">
      <c r="A63" s="1" t="s">
        <v>25</v>
      </c>
      <c r="B63" s="2" t="s">
        <v>26</v>
      </c>
      <c r="C63" s="19">
        <v>486091</v>
      </c>
      <c r="D63" s="27">
        <v>466855</v>
      </c>
      <c r="E63" s="32">
        <v>466855</v>
      </c>
      <c r="F63" s="34">
        <v>466855</v>
      </c>
      <c r="G63" s="32">
        <v>466855</v>
      </c>
      <c r="H63" s="27">
        <v>466855</v>
      </c>
      <c r="I63" s="32">
        <v>464287</v>
      </c>
      <c r="J63" s="34">
        <v>466855</v>
      </c>
      <c r="K63" s="32">
        <v>553316</v>
      </c>
      <c r="L63" s="34">
        <v>517364</v>
      </c>
      <c r="M63" s="47">
        <v>517364</v>
      </c>
      <c r="N63" s="41"/>
    </row>
    <row r="64" spans="1:14" ht="12.75">
      <c r="A64" s="1" t="s">
        <v>161</v>
      </c>
      <c r="B64" s="2" t="s">
        <v>98</v>
      </c>
      <c r="C64" s="19"/>
      <c r="D64" s="27"/>
      <c r="E64" s="32"/>
      <c r="F64" s="34"/>
      <c r="G64" s="32"/>
      <c r="H64" s="27"/>
      <c r="I64" s="32"/>
      <c r="J64" s="34"/>
      <c r="K64" s="32"/>
      <c r="L64" s="34"/>
      <c r="M64" s="47"/>
      <c r="N64" s="41"/>
    </row>
    <row r="65" spans="1:14" ht="25.5">
      <c r="A65" s="1" t="s">
        <v>27</v>
      </c>
      <c r="B65" s="2" t="s">
        <v>28</v>
      </c>
      <c r="C65" s="19">
        <v>1099155</v>
      </c>
      <c r="D65" s="27">
        <v>1099155</v>
      </c>
      <c r="E65" s="32">
        <v>1099155</v>
      </c>
      <c r="F65" s="34">
        <v>1099155</v>
      </c>
      <c r="G65" s="32">
        <v>1099155</v>
      </c>
      <c r="H65" s="32">
        <v>1099155</v>
      </c>
      <c r="I65" s="32">
        <v>1093620</v>
      </c>
      <c r="J65" s="34">
        <v>1099155</v>
      </c>
      <c r="K65" s="32">
        <v>1062035</v>
      </c>
      <c r="L65" s="34">
        <v>1089875</v>
      </c>
      <c r="M65" s="47">
        <v>1089875</v>
      </c>
      <c r="N65" s="41"/>
    </row>
    <row r="66" spans="1:14" ht="25.5">
      <c r="A66" s="1" t="s">
        <v>162</v>
      </c>
      <c r="B66" s="2" t="s">
        <v>100</v>
      </c>
      <c r="C66" s="19"/>
      <c r="D66" s="27"/>
      <c r="E66" s="32"/>
      <c r="F66" s="34"/>
      <c r="G66" s="32"/>
      <c r="H66" s="27"/>
      <c r="I66" s="32"/>
      <c r="J66" s="34"/>
      <c r="K66" s="32"/>
      <c r="L66" s="34"/>
      <c r="M66" s="47"/>
      <c r="N66" s="41"/>
    </row>
    <row r="67" spans="1:14" ht="12.75">
      <c r="A67" s="1" t="s">
        <v>163</v>
      </c>
      <c r="B67" s="2" t="s">
        <v>102</v>
      </c>
      <c r="C67" s="19"/>
      <c r="D67" s="27"/>
      <c r="E67" s="32"/>
      <c r="F67" s="34"/>
      <c r="G67" s="32"/>
      <c r="H67" s="27"/>
      <c r="I67" s="32"/>
      <c r="J67" s="34"/>
      <c r="K67" s="32"/>
      <c r="L67" s="34"/>
      <c r="M67" s="47"/>
      <c r="N67" s="41"/>
    </row>
    <row r="68" spans="1:14" ht="12.75">
      <c r="A68" s="1" t="s">
        <v>29</v>
      </c>
      <c r="B68" s="2" t="s">
        <v>30</v>
      </c>
      <c r="C68" s="19">
        <v>573888</v>
      </c>
      <c r="D68" s="27">
        <v>573888</v>
      </c>
      <c r="E68" s="32">
        <v>573888</v>
      </c>
      <c r="F68" s="34">
        <v>573888</v>
      </c>
      <c r="G68" s="32">
        <v>573888</v>
      </c>
      <c r="H68" s="32">
        <v>573888</v>
      </c>
      <c r="I68" s="32">
        <v>570700</v>
      </c>
      <c r="J68" s="34">
        <v>573888</v>
      </c>
      <c r="K68" s="32">
        <v>573888</v>
      </c>
      <c r="L68" s="34">
        <v>573888</v>
      </c>
      <c r="M68" s="47">
        <v>573888</v>
      </c>
      <c r="N68" s="41"/>
    </row>
    <row r="69" spans="1:14" ht="12.75">
      <c r="A69" s="1" t="s">
        <v>164</v>
      </c>
      <c r="B69" s="2" t="s">
        <v>104</v>
      </c>
      <c r="C69" s="19"/>
      <c r="D69" s="27"/>
      <c r="E69" s="32"/>
      <c r="F69" s="34"/>
      <c r="G69" s="32"/>
      <c r="H69" s="27"/>
      <c r="I69" s="32"/>
      <c r="J69" s="34"/>
      <c r="K69" s="32"/>
      <c r="L69" s="34"/>
      <c r="M69" s="47"/>
      <c r="N69" s="41"/>
    </row>
    <row r="70" spans="1:14" ht="25.5">
      <c r="A70" s="1" t="s">
        <v>165</v>
      </c>
      <c r="B70" s="2" t="s">
        <v>13</v>
      </c>
      <c r="C70" s="19"/>
      <c r="D70" s="27"/>
      <c r="E70" s="32"/>
      <c r="F70" s="34"/>
      <c r="G70" s="32"/>
      <c r="H70" s="27"/>
      <c r="I70" s="32"/>
      <c r="J70" s="34"/>
      <c r="K70" s="32"/>
      <c r="L70" s="34"/>
      <c r="M70" s="47"/>
      <c r="N70" s="41"/>
    </row>
    <row r="71" spans="1:14" ht="12.75">
      <c r="A71" s="1" t="s">
        <v>166</v>
      </c>
      <c r="B71" s="2" t="s">
        <v>106</v>
      </c>
      <c r="C71" s="19"/>
      <c r="D71" s="27"/>
      <c r="E71" s="32"/>
      <c r="F71" s="34"/>
      <c r="G71" s="32"/>
      <c r="H71" s="27"/>
      <c r="I71" s="32"/>
      <c r="J71" s="34"/>
      <c r="K71" s="32"/>
      <c r="L71" s="34"/>
      <c r="M71" s="47"/>
      <c r="N71" s="41"/>
    </row>
    <row r="72" spans="1:14" ht="12.75">
      <c r="A72" s="1" t="s">
        <v>31</v>
      </c>
      <c r="B72" s="2" t="s">
        <v>32</v>
      </c>
      <c r="C72" s="19">
        <v>491873</v>
      </c>
      <c r="D72" s="27">
        <v>491873</v>
      </c>
      <c r="E72" s="32">
        <v>491873</v>
      </c>
      <c r="F72" s="34">
        <v>491873</v>
      </c>
      <c r="G72" s="32">
        <v>491873</v>
      </c>
      <c r="H72" s="27">
        <v>491873</v>
      </c>
      <c r="I72" s="32">
        <v>489427</v>
      </c>
      <c r="J72" s="34">
        <v>491873</v>
      </c>
      <c r="K72" s="32">
        <v>538467</v>
      </c>
      <c r="L72" s="34">
        <v>503523</v>
      </c>
      <c r="M72" s="47">
        <v>503523</v>
      </c>
      <c r="N72" s="41"/>
    </row>
    <row r="73" spans="1:14" ht="12.75">
      <c r="A73" s="1" t="s">
        <v>33</v>
      </c>
      <c r="B73" s="2" t="s">
        <v>34</v>
      </c>
      <c r="C73" s="19">
        <v>68382</v>
      </c>
      <c r="D73" s="27">
        <v>68382</v>
      </c>
      <c r="E73" s="32">
        <v>68382</v>
      </c>
      <c r="F73" s="34">
        <v>68382</v>
      </c>
      <c r="G73" s="32">
        <v>68382</v>
      </c>
      <c r="H73" s="27">
        <v>68382</v>
      </c>
      <c r="I73" s="32">
        <v>68071</v>
      </c>
      <c r="J73" s="34">
        <v>68382</v>
      </c>
      <c r="K73" s="32">
        <v>71694</v>
      </c>
      <c r="L73" s="34">
        <v>69210</v>
      </c>
      <c r="M73" s="47">
        <v>69210</v>
      </c>
      <c r="N73" s="41"/>
    </row>
    <row r="74" spans="1:14" ht="12.75">
      <c r="A74" s="1" t="s">
        <v>35</v>
      </c>
      <c r="B74" s="2" t="s">
        <v>36</v>
      </c>
      <c r="C74" s="19">
        <v>182687</v>
      </c>
      <c r="D74" s="27">
        <v>182687</v>
      </c>
      <c r="E74" s="32">
        <v>182687</v>
      </c>
      <c r="F74" s="34">
        <v>182687</v>
      </c>
      <c r="G74" s="32">
        <v>182687</v>
      </c>
      <c r="H74" s="32">
        <v>182687</v>
      </c>
      <c r="I74" s="32">
        <v>181846</v>
      </c>
      <c r="J74" s="34">
        <v>182687</v>
      </c>
      <c r="K74" s="32">
        <v>190623</v>
      </c>
      <c r="L74" s="34">
        <v>184671</v>
      </c>
      <c r="M74" s="47">
        <v>184671</v>
      </c>
      <c r="N74" s="41"/>
    </row>
    <row r="75" spans="1:14" ht="12.75">
      <c r="A75" s="1" t="s">
        <v>167</v>
      </c>
      <c r="B75" s="2" t="s">
        <v>110</v>
      </c>
      <c r="C75" s="19"/>
      <c r="D75" s="27"/>
      <c r="E75" s="32"/>
      <c r="F75" s="34"/>
      <c r="G75" s="32"/>
      <c r="H75" s="27"/>
      <c r="I75" s="32"/>
      <c r="J75" s="34"/>
      <c r="K75" s="32"/>
      <c r="L75" s="34"/>
      <c r="M75" s="47"/>
      <c r="N75" s="41"/>
    </row>
    <row r="76" spans="1:14" ht="12.75">
      <c r="A76" s="1" t="s">
        <v>37</v>
      </c>
      <c r="B76" s="2" t="s">
        <v>21</v>
      </c>
      <c r="C76" s="19">
        <v>690403</v>
      </c>
      <c r="D76" s="27">
        <v>690403</v>
      </c>
      <c r="E76" s="32">
        <v>690403</v>
      </c>
      <c r="F76" s="34">
        <v>690403</v>
      </c>
      <c r="G76" s="32">
        <v>690403</v>
      </c>
      <c r="H76" s="32">
        <v>690403</v>
      </c>
      <c r="I76" s="32">
        <v>686547</v>
      </c>
      <c r="J76" s="34">
        <v>690403</v>
      </c>
      <c r="K76" s="32">
        <v>671611</v>
      </c>
      <c r="L76" s="34">
        <v>685705</v>
      </c>
      <c r="M76" s="47">
        <v>685705</v>
      </c>
      <c r="N76" s="41"/>
    </row>
    <row r="77" spans="1:14" ht="12.75">
      <c r="A77" s="1" t="s">
        <v>624</v>
      </c>
      <c r="B77" s="2" t="s">
        <v>623</v>
      </c>
      <c r="C77" s="19"/>
      <c r="D77" s="27"/>
      <c r="E77" s="32"/>
      <c r="F77" s="34"/>
      <c r="G77" s="32">
        <v>2146503</v>
      </c>
      <c r="H77" s="32"/>
      <c r="I77" s="32">
        <v>2146503</v>
      </c>
      <c r="J77" s="34"/>
      <c r="K77" s="32"/>
      <c r="L77" s="34">
        <v>2172359</v>
      </c>
      <c r="M77" s="47"/>
      <c r="N77" s="41"/>
    </row>
    <row r="78" spans="1:14" ht="12.75">
      <c r="A78" s="1" t="s">
        <v>168</v>
      </c>
      <c r="B78" s="2" t="s">
        <v>113</v>
      </c>
      <c r="C78" s="19"/>
      <c r="D78" s="27"/>
      <c r="E78" s="32"/>
      <c r="F78" s="34"/>
      <c r="G78" s="32"/>
      <c r="H78" s="27"/>
      <c r="I78" s="32"/>
      <c r="J78" s="34"/>
      <c r="K78" s="32"/>
      <c r="L78" s="34"/>
      <c r="M78" s="47"/>
      <c r="N78" s="41"/>
    </row>
    <row r="79" spans="1:14" ht="12.75">
      <c r="A79" s="1" t="s">
        <v>169</v>
      </c>
      <c r="B79" s="2" t="s">
        <v>115</v>
      </c>
      <c r="C79" s="19"/>
      <c r="D79" s="27"/>
      <c r="E79" s="32">
        <v>2643030</v>
      </c>
      <c r="F79" s="34"/>
      <c r="G79" s="32"/>
      <c r="H79" s="27"/>
      <c r="I79" s="32"/>
      <c r="J79" s="34"/>
      <c r="K79" s="32"/>
      <c r="L79" s="34"/>
      <c r="M79" s="47"/>
      <c r="N79" s="41"/>
    </row>
    <row r="80" spans="1:14" ht="12.75">
      <c r="A80" s="1" t="s">
        <v>170</v>
      </c>
      <c r="B80" s="2" t="s">
        <v>23</v>
      </c>
      <c r="C80" s="19">
        <v>93146</v>
      </c>
      <c r="D80" s="27">
        <v>89861</v>
      </c>
      <c r="E80" s="32">
        <v>71116</v>
      </c>
      <c r="F80" s="34">
        <v>71116</v>
      </c>
      <c r="G80" s="32">
        <v>125278</v>
      </c>
      <c r="H80" s="27">
        <v>71116</v>
      </c>
      <c r="I80" s="32">
        <v>124911</v>
      </c>
      <c r="J80" s="34">
        <v>71116</v>
      </c>
      <c r="K80" s="32">
        <v>82691</v>
      </c>
      <c r="L80" s="34">
        <v>127657</v>
      </c>
      <c r="M80" s="47">
        <v>80229</v>
      </c>
      <c r="N80" s="41"/>
    </row>
    <row r="81" spans="1:14" ht="12.75">
      <c r="A81" s="1" t="s">
        <v>171</v>
      </c>
      <c r="B81" s="2" t="s">
        <v>118</v>
      </c>
      <c r="C81" s="19"/>
      <c r="D81" s="27"/>
      <c r="E81" s="32"/>
      <c r="F81" s="34"/>
      <c r="G81" s="32"/>
      <c r="H81" s="27"/>
      <c r="I81" s="32"/>
      <c r="J81" s="34"/>
      <c r="K81" s="32"/>
      <c r="L81" s="34"/>
      <c r="M81" s="47"/>
      <c r="N81" s="41"/>
    </row>
    <row r="82" spans="1:14" ht="12.75">
      <c r="A82" s="1" t="s">
        <v>172</v>
      </c>
      <c r="B82" s="2" t="s">
        <v>120</v>
      </c>
      <c r="C82" s="19"/>
      <c r="D82" s="27"/>
      <c r="E82" s="32"/>
      <c r="F82" s="34"/>
      <c r="G82" s="32"/>
      <c r="H82" s="27"/>
      <c r="I82" s="32"/>
      <c r="J82" s="34"/>
      <c r="K82" s="32"/>
      <c r="L82" s="34"/>
      <c r="M82" s="47"/>
      <c r="N82" s="41"/>
    </row>
    <row r="83" spans="1:14" ht="25.5">
      <c r="A83" s="1" t="s">
        <v>173</v>
      </c>
      <c r="B83" s="2" t="s">
        <v>122</v>
      </c>
      <c r="C83" s="19"/>
      <c r="D83" s="27"/>
      <c r="E83" s="32"/>
      <c r="F83" s="34"/>
      <c r="G83" s="32">
        <v>1087569</v>
      </c>
      <c r="H83" s="27"/>
      <c r="I83" s="32">
        <v>1087569</v>
      </c>
      <c r="J83" s="34"/>
      <c r="K83" s="32"/>
      <c r="L83" s="34">
        <v>1100671</v>
      </c>
      <c r="M83" s="47"/>
      <c r="N83" s="41"/>
    </row>
    <row r="84" spans="1:14" ht="12.75">
      <c r="A84" s="1" t="s">
        <v>174</v>
      </c>
      <c r="B84" s="2" t="s">
        <v>124</v>
      </c>
      <c r="C84" s="19"/>
      <c r="D84" s="27"/>
      <c r="E84" s="32"/>
      <c r="F84" s="34"/>
      <c r="G84" s="32"/>
      <c r="H84" s="27"/>
      <c r="I84" s="32"/>
      <c r="J84" s="34"/>
      <c r="K84" s="32"/>
      <c r="L84" s="34"/>
      <c r="M84" s="47"/>
      <c r="N84" s="41"/>
    </row>
    <row r="85" spans="1:14" ht="25.5">
      <c r="A85" s="1" t="s">
        <v>175</v>
      </c>
      <c r="B85" s="2" t="s">
        <v>176</v>
      </c>
      <c r="C85" s="19"/>
      <c r="D85" s="27"/>
      <c r="E85" s="32"/>
      <c r="F85" s="34"/>
      <c r="G85" s="32">
        <v>1737111</v>
      </c>
      <c r="H85" s="27"/>
      <c r="I85" s="32">
        <v>1737111</v>
      </c>
      <c r="J85" s="34"/>
      <c r="K85" s="32"/>
      <c r="L85" s="34">
        <v>1759696</v>
      </c>
      <c r="M85" s="47"/>
      <c r="N85" s="41"/>
    </row>
    <row r="86" spans="1:14" ht="12.75">
      <c r="A86" s="1" t="s">
        <v>177</v>
      </c>
      <c r="B86" s="2" t="s">
        <v>132</v>
      </c>
      <c r="C86" s="19"/>
      <c r="D86" s="27"/>
      <c r="E86" s="32"/>
      <c r="F86" s="34"/>
      <c r="G86" s="32"/>
      <c r="H86" s="27"/>
      <c r="I86" s="32"/>
      <c r="J86" s="34"/>
      <c r="K86" s="32"/>
      <c r="L86" s="34"/>
      <c r="M86" s="47"/>
      <c r="N86" s="41"/>
    </row>
    <row r="87" spans="1:14" ht="12.75">
      <c r="A87" s="1" t="s">
        <v>178</v>
      </c>
      <c r="B87" s="2" t="s">
        <v>24</v>
      </c>
      <c r="C87" s="19">
        <v>494643</v>
      </c>
      <c r="D87" s="27">
        <v>792564</v>
      </c>
      <c r="E87" s="32">
        <v>711671</v>
      </c>
      <c r="F87" s="34">
        <v>351232</v>
      </c>
      <c r="G87" s="32">
        <v>593577</v>
      </c>
      <c r="H87" s="27">
        <v>510646</v>
      </c>
      <c r="I87" s="32">
        <v>561471</v>
      </c>
      <c r="J87" s="34">
        <v>505494</v>
      </c>
      <c r="K87" s="32">
        <v>585931</v>
      </c>
      <c r="L87" s="34">
        <v>517515</v>
      </c>
      <c r="M87" s="47">
        <v>373354</v>
      </c>
      <c r="N87" s="41"/>
    </row>
    <row r="88" spans="1:14" ht="12.75">
      <c r="A88" s="1" t="s">
        <v>179</v>
      </c>
      <c r="B88" s="2" t="s">
        <v>38</v>
      </c>
      <c r="C88" s="19">
        <v>880177</v>
      </c>
      <c r="D88" s="27">
        <v>871622</v>
      </c>
      <c r="E88" s="32">
        <v>299096</v>
      </c>
      <c r="F88" s="34">
        <v>606726</v>
      </c>
      <c r="G88" s="32">
        <v>640916</v>
      </c>
      <c r="H88" s="27">
        <v>1110904</v>
      </c>
      <c r="I88" s="32">
        <v>734910</v>
      </c>
      <c r="J88" s="34">
        <v>794706</v>
      </c>
      <c r="K88" s="32">
        <v>991254</v>
      </c>
      <c r="L88" s="34">
        <v>726346</v>
      </c>
      <c r="M88" s="47">
        <v>589624</v>
      </c>
      <c r="N88" s="41"/>
    </row>
    <row r="89" spans="1:14" ht="12.75">
      <c r="A89" s="1" t="s">
        <v>180</v>
      </c>
      <c r="B89" s="2" t="s">
        <v>138</v>
      </c>
      <c r="C89" s="19"/>
      <c r="D89" s="27"/>
      <c r="E89" s="32"/>
      <c r="F89" s="34"/>
      <c r="G89" s="32"/>
      <c r="H89" s="27"/>
      <c r="I89" s="32"/>
      <c r="J89" s="34"/>
      <c r="K89" s="32"/>
      <c r="L89" s="34"/>
      <c r="M89" s="47"/>
      <c r="N89" s="41"/>
    </row>
    <row r="90" spans="1:14" ht="12.75">
      <c r="A90" s="1" t="s">
        <v>181</v>
      </c>
      <c r="B90" s="2" t="s">
        <v>140</v>
      </c>
      <c r="C90" s="19"/>
      <c r="D90" s="27"/>
      <c r="E90" s="32"/>
      <c r="F90" s="34"/>
      <c r="G90" s="32"/>
      <c r="H90" s="27"/>
      <c r="I90" s="32"/>
      <c r="J90" s="34"/>
      <c r="K90" s="32"/>
      <c r="L90" s="34"/>
      <c r="M90" s="47"/>
      <c r="N90" s="41"/>
    </row>
    <row r="91" spans="1:14" ht="12.75">
      <c r="A91" s="1" t="s">
        <v>182</v>
      </c>
      <c r="B91" s="2" t="s">
        <v>142</v>
      </c>
      <c r="C91" s="19"/>
      <c r="D91" s="27"/>
      <c r="E91" s="32"/>
      <c r="F91" s="34"/>
      <c r="G91" s="32"/>
      <c r="H91" s="27"/>
      <c r="I91" s="32"/>
      <c r="J91" s="34"/>
      <c r="K91" s="32">
        <v>774247</v>
      </c>
      <c r="L91" s="34"/>
      <c r="M91" s="47"/>
      <c r="N91" s="41"/>
    </row>
    <row r="92" spans="1:14" ht="12.75">
      <c r="A92" s="1" t="s">
        <v>183</v>
      </c>
      <c r="B92" s="2" t="s">
        <v>144</v>
      </c>
      <c r="C92" s="19"/>
      <c r="D92" s="27"/>
      <c r="E92" s="32"/>
      <c r="F92" s="34"/>
      <c r="G92" s="32"/>
      <c r="H92" s="27"/>
      <c r="I92" s="32"/>
      <c r="J92" s="34"/>
      <c r="K92" s="32"/>
      <c r="L92" s="34"/>
      <c r="M92" s="47"/>
      <c r="N92" s="41"/>
    </row>
    <row r="93" spans="1:14" ht="12.75">
      <c r="A93" s="1" t="s">
        <v>184</v>
      </c>
      <c r="B93" s="2" t="s">
        <v>185</v>
      </c>
      <c r="C93" s="19"/>
      <c r="D93" s="27"/>
      <c r="E93" s="32">
        <v>128776</v>
      </c>
      <c r="F93" s="34"/>
      <c r="G93" s="32">
        <v>237576</v>
      </c>
      <c r="H93" s="27">
        <v>128776</v>
      </c>
      <c r="I93" s="32"/>
      <c r="J93" s="34"/>
      <c r="K93" s="32"/>
      <c r="L93" s="34"/>
      <c r="M93" s="47"/>
      <c r="N93" s="41"/>
    </row>
    <row r="94" spans="1:14" ht="12.75">
      <c r="A94" s="1" t="s">
        <v>186</v>
      </c>
      <c r="B94" s="2" t="s">
        <v>187</v>
      </c>
      <c r="C94" s="19"/>
      <c r="D94" s="27"/>
      <c r="E94" s="32"/>
      <c r="F94" s="34"/>
      <c r="G94" s="32"/>
      <c r="H94" s="27"/>
      <c r="I94" s="32"/>
      <c r="J94" s="34"/>
      <c r="K94" s="32"/>
      <c r="L94" s="34"/>
      <c r="M94" s="47"/>
      <c r="N94" s="41"/>
    </row>
    <row r="95" spans="1:14" ht="12.75">
      <c r="A95" s="1" t="s">
        <v>188</v>
      </c>
      <c r="B95" s="2" t="s">
        <v>150</v>
      </c>
      <c r="C95" s="19">
        <v>1145100</v>
      </c>
      <c r="D95" s="27"/>
      <c r="E95" s="32"/>
      <c r="F95" s="34"/>
      <c r="G95" s="32"/>
      <c r="H95" s="27"/>
      <c r="I95" s="32"/>
      <c r="J95" s="34"/>
      <c r="K95" s="32"/>
      <c r="L95" s="34"/>
      <c r="M95" s="47">
        <v>574757</v>
      </c>
      <c r="N95" s="41"/>
    </row>
    <row r="96" spans="1:14" ht="12.75">
      <c r="A96" s="1" t="s">
        <v>189</v>
      </c>
      <c r="B96" s="2" t="s">
        <v>152</v>
      </c>
      <c r="C96" s="19"/>
      <c r="D96" s="27"/>
      <c r="E96" s="32">
        <v>108800</v>
      </c>
      <c r="F96" s="34"/>
      <c r="G96" s="32"/>
      <c r="H96" s="27"/>
      <c r="I96" s="32"/>
      <c r="J96" s="34"/>
      <c r="K96" s="32"/>
      <c r="L96" s="34"/>
      <c r="M96" s="47"/>
      <c r="N96" s="41"/>
    </row>
    <row r="97" spans="1:14" ht="12.75">
      <c r="A97" s="1" t="s">
        <v>190</v>
      </c>
      <c r="B97" s="2" t="s">
        <v>102</v>
      </c>
      <c r="C97" s="19"/>
      <c r="D97" s="27"/>
      <c r="E97" s="32"/>
      <c r="F97" s="34"/>
      <c r="G97" s="32"/>
      <c r="H97" s="27"/>
      <c r="I97" s="32"/>
      <c r="J97" s="34"/>
      <c r="K97" s="32"/>
      <c r="L97" s="34"/>
      <c r="M97" s="47"/>
      <c r="N97" s="41"/>
    </row>
    <row r="98" spans="1:14" ht="12.75">
      <c r="A98" s="1" t="s">
        <v>191</v>
      </c>
      <c r="B98" s="2" t="s">
        <v>192</v>
      </c>
      <c r="C98" s="19"/>
      <c r="D98" s="27"/>
      <c r="E98" s="32"/>
      <c r="F98" s="34"/>
      <c r="G98" s="32"/>
      <c r="H98" s="27"/>
      <c r="I98" s="32"/>
      <c r="J98" s="34"/>
      <c r="K98" s="32"/>
      <c r="L98" s="34"/>
      <c r="M98" s="47"/>
      <c r="N98" s="41"/>
    </row>
    <row r="99" spans="1:14" s="8" customFormat="1" ht="12.75">
      <c r="A99" s="4" t="s">
        <v>193</v>
      </c>
      <c r="B99" s="5" t="s">
        <v>194</v>
      </c>
      <c r="C99" s="7">
        <f>SUM(C100)</f>
        <v>0</v>
      </c>
      <c r="D99" s="7">
        <f>SUM(D100)</f>
        <v>2340000</v>
      </c>
      <c r="E99" s="29">
        <f>E100</f>
        <v>2340000</v>
      </c>
      <c r="F99" s="29">
        <f>F100</f>
        <v>1380000</v>
      </c>
      <c r="G99" s="29">
        <f>G100</f>
        <v>1904991</v>
      </c>
      <c r="H99" s="29">
        <f aca="true" t="shared" si="2" ref="H99:N99">H100</f>
        <v>1990000</v>
      </c>
      <c r="I99" s="29">
        <f t="shared" si="2"/>
        <v>1990000</v>
      </c>
      <c r="J99" s="29">
        <f t="shared" si="2"/>
        <v>1990000</v>
      </c>
      <c r="K99" s="29">
        <f t="shared" si="2"/>
        <v>1990000</v>
      </c>
      <c r="L99" s="29">
        <f t="shared" si="2"/>
        <v>1990000</v>
      </c>
      <c r="M99" s="29">
        <f>M100</f>
        <v>1990000</v>
      </c>
      <c r="N99" s="29">
        <f t="shared" si="2"/>
        <v>0</v>
      </c>
    </row>
    <row r="100" spans="1:14" ht="12.75">
      <c r="A100" s="1" t="s">
        <v>195</v>
      </c>
      <c r="B100" s="2" t="s">
        <v>39</v>
      </c>
      <c r="C100" s="19"/>
      <c r="D100" s="27">
        <v>2340000</v>
      </c>
      <c r="E100" s="32">
        <v>2340000</v>
      </c>
      <c r="F100" s="34">
        <v>1380000</v>
      </c>
      <c r="G100" s="32">
        <v>1904991</v>
      </c>
      <c r="H100" s="27">
        <v>1990000</v>
      </c>
      <c r="I100" s="32">
        <v>1990000</v>
      </c>
      <c r="J100" s="34">
        <v>1990000</v>
      </c>
      <c r="K100" s="32">
        <v>1990000</v>
      </c>
      <c r="L100" s="34">
        <v>1990000</v>
      </c>
      <c r="M100" s="47">
        <v>1990000</v>
      </c>
      <c r="N100" s="41"/>
    </row>
    <row r="101" spans="1:14" s="8" customFormat="1" ht="25.5">
      <c r="A101" s="4" t="s">
        <v>196</v>
      </c>
      <c r="B101" s="5" t="s">
        <v>40</v>
      </c>
      <c r="C101" s="7"/>
      <c r="D101" s="7">
        <f>SUM(D102:D103)</f>
        <v>3372964</v>
      </c>
      <c r="E101" s="7">
        <f>SUM(E102:E103)</f>
        <v>3249832</v>
      </c>
      <c r="F101" s="7">
        <f aca="true" t="shared" si="3" ref="F101:N101">SUM(F102:F103)</f>
        <v>2042153</v>
      </c>
      <c r="G101" s="7">
        <f t="shared" si="3"/>
        <v>0</v>
      </c>
      <c r="H101" s="7">
        <f t="shared" si="3"/>
        <v>0</v>
      </c>
      <c r="I101" s="7">
        <f t="shared" si="3"/>
        <v>0</v>
      </c>
      <c r="J101" s="7">
        <f t="shared" si="3"/>
        <v>0</v>
      </c>
      <c r="K101" s="7">
        <f t="shared" si="3"/>
        <v>0</v>
      </c>
      <c r="L101" s="7">
        <f t="shared" si="3"/>
        <v>0</v>
      </c>
      <c r="M101" s="7">
        <f t="shared" si="3"/>
        <v>0</v>
      </c>
      <c r="N101" s="7">
        <f t="shared" si="3"/>
        <v>0</v>
      </c>
    </row>
    <row r="102" spans="1:14" s="8" customFormat="1" ht="12.75">
      <c r="A102" s="69" t="s">
        <v>578</v>
      </c>
      <c r="B102" s="68" t="s">
        <v>579</v>
      </c>
      <c r="C102" s="19"/>
      <c r="D102" s="27">
        <v>2597528</v>
      </c>
      <c r="E102" s="19">
        <v>2502828</v>
      </c>
      <c r="F102" s="27">
        <v>1657501</v>
      </c>
      <c r="G102" s="19"/>
      <c r="H102" s="27"/>
      <c r="I102" s="19"/>
      <c r="J102" s="27"/>
      <c r="K102" s="19"/>
      <c r="L102" s="27"/>
      <c r="M102" s="19"/>
      <c r="N102" s="27"/>
    </row>
    <row r="103" spans="1:14" s="8" customFormat="1" ht="12.75">
      <c r="A103" s="69" t="s">
        <v>580</v>
      </c>
      <c r="B103" s="68" t="s">
        <v>601</v>
      </c>
      <c r="C103" s="19"/>
      <c r="D103" s="27">
        <v>775436</v>
      </c>
      <c r="E103" s="19">
        <v>747004</v>
      </c>
      <c r="F103" s="27">
        <v>384652</v>
      </c>
      <c r="G103" s="19"/>
      <c r="H103" s="27"/>
      <c r="I103" s="19"/>
      <c r="J103" s="27"/>
      <c r="K103" s="19"/>
      <c r="L103" s="27"/>
      <c r="M103" s="19"/>
      <c r="N103" s="27"/>
    </row>
    <row r="104" spans="1:14" s="8" customFormat="1" ht="12.75">
      <c r="A104" s="4" t="s">
        <v>197</v>
      </c>
      <c r="B104" s="5" t="s">
        <v>198</v>
      </c>
      <c r="C104" s="7">
        <f>SUM(C105:C108)</f>
        <v>0</v>
      </c>
      <c r="D104" s="7">
        <f aca="true" t="shared" si="4" ref="D104:N104">SUM(D105:D108)</f>
        <v>35159997</v>
      </c>
      <c r="E104" s="7">
        <f t="shared" si="4"/>
        <v>30803259</v>
      </c>
      <c r="F104" s="7">
        <f t="shared" si="4"/>
        <v>26275364</v>
      </c>
      <c r="G104" s="7">
        <f>SUM(G105:G108)</f>
        <v>27643787</v>
      </c>
      <c r="H104" s="7">
        <f t="shared" si="4"/>
        <v>27597077</v>
      </c>
      <c r="I104" s="7">
        <f t="shared" si="4"/>
        <v>31123120</v>
      </c>
      <c r="J104" s="7">
        <f t="shared" si="4"/>
        <v>27615132</v>
      </c>
      <c r="K104" s="7">
        <f t="shared" si="4"/>
        <v>27434535</v>
      </c>
      <c r="L104" s="7">
        <f t="shared" si="4"/>
        <v>30003314</v>
      </c>
      <c r="M104" s="7">
        <f>SUM(M105:M108)</f>
        <v>30568298</v>
      </c>
      <c r="N104" s="7">
        <f t="shared" si="4"/>
        <v>0</v>
      </c>
    </row>
    <row r="105" spans="1:14" ht="12.75">
      <c r="A105" s="1" t="s">
        <v>605</v>
      </c>
      <c r="B105" s="2" t="s">
        <v>200</v>
      </c>
      <c r="C105" s="18"/>
      <c r="D105" s="27">
        <v>4207788</v>
      </c>
      <c r="E105" s="32">
        <v>4207788</v>
      </c>
      <c r="F105" s="34">
        <v>4228848</v>
      </c>
      <c r="G105" s="32">
        <v>4241580</v>
      </c>
      <c r="H105" s="27">
        <v>4258518</v>
      </c>
      <c r="I105" s="32">
        <v>4271250</v>
      </c>
      <c r="J105" s="34">
        <v>4279764</v>
      </c>
      <c r="K105" s="32">
        <v>4296894</v>
      </c>
      <c r="L105" s="34">
        <v>4305504</v>
      </c>
      <c r="M105" s="47">
        <v>4305504</v>
      </c>
      <c r="N105" s="41"/>
    </row>
    <row r="106" spans="1:14" ht="25.5">
      <c r="A106" s="1" t="s">
        <v>573</v>
      </c>
      <c r="B106" s="2" t="s">
        <v>574</v>
      </c>
      <c r="C106" s="18"/>
      <c r="D106" s="27"/>
      <c r="E106" s="32">
        <v>602082</v>
      </c>
      <c r="F106" s="34"/>
      <c r="G106" s="32"/>
      <c r="H106" s="27"/>
      <c r="I106" s="32"/>
      <c r="J106" s="34"/>
      <c r="K106" s="32"/>
      <c r="L106" s="34"/>
      <c r="M106" s="47"/>
      <c r="N106" s="41"/>
    </row>
    <row r="107" spans="1:14" ht="12.75">
      <c r="A107" s="1" t="s">
        <v>575</v>
      </c>
      <c r="B107" s="2" t="s">
        <v>467</v>
      </c>
      <c r="C107" s="18"/>
      <c r="D107" s="27">
        <v>1686966</v>
      </c>
      <c r="E107" s="32">
        <v>54282</v>
      </c>
      <c r="F107" s="34">
        <v>54552</v>
      </c>
      <c r="G107" s="32">
        <v>54714</v>
      </c>
      <c r="H107" s="27">
        <v>54936</v>
      </c>
      <c r="I107" s="32">
        <v>55099</v>
      </c>
      <c r="J107" s="34">
        <v>55206</v>
      </c>
      <c r="K107" s="32">
        <v>55430</v>
      </c>
      <c r="L107" s="34">
        <v>55541</v>
      </c>
      <c r="M107" s="47">
        <v>55541</v>
      </c>
      <c r="N107" s="41"/>
    </row>
    <row r="108" spans="1:14" ht="12.75">
      <c r="A108" s="1" t="s">
        <v>201</v>
      </c>
      <c r="B108" s="2" t="s">
        <v>41</v>
      </c>
      <c r="C108" s="19"/>
      <c r="D108" s="27">
        <v>29265243</v>
      </c>
      <c r="E108" s="32">
        <v>25939107</v>
      </c>
      <c r="F108" s="34">
        <v>21991964</v>
      </c>
      <c r="G108" s="32">
        <v>23347493</v>
      </c>
      <c r="H108" s="27">
        <v>23283623</v>
      </c>
      <c r="I108" s="32">
        <v>26796771</v>
      </c>
      <c r="J108" s="34">
        <v>23280162</v>
      </c>
      <c r="K108" s="32">
        <v>23082211</v>
      </c>
      <c r="L108" s="34">
        <v>25642269</v>
      </c>
      <c r="M108" s="47">
        <v>26207253</v>
      </c>
      <c r="N108" s="41"/>
    </row>
    <row r="109" spans="1:14" s="8" customFormat="1" ht="12.75">
      <c r="A109" s="4" t="s">
        <v>202</v>
      </c>
      <c r="B109" s="5" t="s">
        <v>203</v>
      </c>
      <c r="C109" s="7">
        <f>SUM(C110:C112)</f>
        <v>0</v>
      </c>
      <c r="D109" s="7">
        <f aca="true" t="shared" si="5" ref="D109:N109">SUM(D110:D112)</f>
        <v>963408</v>
      </c>
      <c r="E109" s="7">
        <f t="shared" si="5"/>
        <v>3000</v>
      </c>
      <c r="F109" s="7">
        <f t="shared" si="5"/>
        <v>65281</v>
      </c>
      <c r="G109" s="7">
        <f>SUM(G110:G112)</f>
        <v>562668</v>
      </c>
      <c r="H109" s="7">
        <f t="shared" si="5"/>
        <v>101920</v>
      </c>
      <c r="I109" s="7">
        <f t="shared" si="5"/>
        <v>12500</v>
      </c>
      <c r="J109" s="7">
        <f t="shared" si="5"/>
        <v>97344</v>
      </c>
      <c r="K109" s="7">
        <f t="shared" si="5"/>
        <v>181340</v>
      </c>
      <c r="L109" s="7">
        <f t="shared" si="5"/>
        <v>1930936</v>
      </c>
      <c r="M109" s="7">
        <f>SUM(M110:M112)</f>
        <v>149988</v>
      </c>
      <c r="N109" s="7">
        <f t="shared" si="5"/>
        <v>0</v>
      </c>
    </row>
    <row r="110" spans="1:14" ht="12.75">
      <c r="A110" s="1" t="s">
        <v>204</v>
      </c>
      <c r="B110" s="2" t="s">
        <v>205</v>
      </c>
      <c r="C110" s="19"/>
      <c r="D110" s="27"/>
      <c r="E110" s="32"/>
      <c r="F110" s="34"/>
      <c r="G110" s="32"/>
      <c r="H110" s="27"/>
      <c r="I110" s="32"/>
      <c r="J110" s="34"/>
      <c r="K110" s="32"/>
      <c r="L110" s="34"/>
      <c r="M110" s="47"/>
      <c r="N110" s="41"/>
    </row>
    <row r="111" spans="1:14" ht="12.75">
      <c r="A111" s="1" t="s">
        <v>206</v>
      </c>
      <c r="B111" s="2" t="s">
        <v>42</v>
      </c>
      <c r="C111" s="19"/>
      <c r="D111" s="27">
        <v>963408</v>
      </c>
      <c r="E111" s="32">
        <v>3000</v>
      </c>
      <c r="F111" s="34">
        <v>65281</v>
      </c>
      <c r="G111" s="32">
        <v>562668</v>
      </c>
      <c r="H111" s="27">
        <v>101920</v>
      </c>
      <c r="I111" s="32">
        <v>12500</v>
      </c>
      <c r="J111" s="34">
        <v>97344</v>
      </c>
      <c r="K111" s="32">
        <v>181340</v>
      </c>
      <c r="L111" s="34">
        <v>1930936</v>
      </c>
      <c r="M111" s="47">
        <v>149988</v>
      </c>
      <c r="N111" s="41"/>
    </row>
    <row r="112" spans="1:14" ht="12.75">
      <c r="A112" s="1" t="s">
        <v>207</v>
      </c>
      <c r="B112" s="2" t="s">
        <v>208</v>
      </c>
      <c r="C112" s="19"/>
      <c r="D112" s="27"/>
      <c r="E112" s="32"/>
      <c r="F112" s="34"/>
      <c r="G112" s="32"/>
      <c r="H112" s="27"/>
      <c r="I112" s="32"/>
      <c r="J112" s="34"/>
      <c r="K112" s="32"/>
      <c r="L112" s="34"/>
      <c r="M112" s="47"/>
      <c r="N112" s="41"/>
    </row>
    <row r="113" spans="1:14" s="8" customFormat="1" ht="12.75">
      <c r="A113" s="4" t="s">
        <v>209</v>
      </c>
      <c r="B113" s="5" t="s">
        <v>210</v>
      </c>
      <c r="C113" s="7">
        <f>SUM(C114:C116)</f>
        <v>0</v>
      </c>
      <c r="D113" s="7">
        <f aca="true" t="shared" si="6" ref="D113:N113">SUM(D114:D116)</f>
        <v>902259</v>
      </c>
      <c r="E113" s="7">
        <f t="shared" si="6"/>
        <v>2029205</v>
      </c>
      <c r="F113" s="7">
        <f t="shared" si="6"/>
        <v>0</v>
      </c>
      <c r="G113" s="7">
        <f>SUM(G114:G116)</f>
        <v>380324</v>
      </c>
      <c r="H113" s="7">
        <f t="shared" si="6"/>
        <v>0</v>
      </c>
      <c r="I113" s="7">
        <f t="shared" si="6"/>
        <v>0</v>
      </c>
      <c r="J113" s="7">
        <f t="shared" si="6"/>
        <v>4678922</v>
      </c>
      <c r="K113" s="7">
        <f t="shared" si="6"/>
        <v>286013</v>
      </c>
      <c r="L113" s="7">
        <f t="shared" si="6"/>
        <v>1453793</v>
      </c>
      <c r="M113" s="7">
        <f>SUM(M114:M116)</f>
        <v>35700</v>
      </c>
      <c r="N113" s="7">
        <f t="shared" si="6"/>
        <v>0</v>
      </c>
    </row>
    <row r="114" spans="1:14" ht="12.75">
      <c r="A114" s="1" t="s">
        <v>211</v>
      </c>
      <c r="B114" s="2" t="s">
        <v>212</v>
      </c>
      <c r="C114" s="19"/>
      <c r="D114" s="27"/>
      <c r="E114" s="32"/>
      <c r="F114" s="34"/>
      <c r="G114" s="32"/>
      <c r="H114" s="27"/>
      <c r="I114" s="32"/>
      <c r="J114" s="34"/>
      <c r="K114" s="32"/>
      <c r="L114" s="34"/>
      <c r="M114" s="47"/>
      <c r="N114" s="41"/>
    </row>
    <row r="115" spans="1:14" ht="12.75">
      <c r="A115" s="1" t="s">
        <v>213</v>
      </c>
      <c r="B115" s="2" t="s">
        <v>214</v>
      </c>
      <c r="C115" s="19"/>
      <c r="D115" s="27">
        <v>902259</v>
      </c>
      <c r="E115" s="32">
        <v>2029205</v>
      </c>
      <c r="F115" s="34"/>
      <c r="G115" s="32">
        <v>380324</v>
      </c>
      <c r="H115" s="27"/>
      <c r="I115" s="32"/>
      <c r="J115" s="34">
        <v>3314825</v>
      </c>
      <c r="K115" s="32">
        <v>286013</v>
      </c>
      <c r="L115" s="34">
        <v>1453793</v>
      </c>
      <c r="M115" s="47">
        <v>35700</v>
      </c>
      <c r="N115" s="41"/>
    </row>
    <row r="116" spans="1:14" ht="12.75">
      <c r="A116" s="1" t="s">
        <v>215</v>
      </c>
      <c r="B116" s="2" t="s">
        <v>216</v>
      </c>
      <c r="C116" s="19"/>
      <c r="D116" s="27"/>
      <c r="E116" s="32"/>
      <c r="F116" s="34"/>
      <c r="G116" s="32"/>
      <c r="H116" s="27"/>
      <c r="I116" s="32"/>
      <c r="J116" s="34">
        <v>1364097</v>
      </c>
      <c r="K116" s="32"/>
      <c r="L116" s="34"/>
      <c r="M116" s="47"/>
      <c r="N116" s="41"/>
    </row>
    <row r="117" spans="1:14" ht="12.75">
      <c r="A117" s="4" t="s">
        <v>217</v>
      </c>
      <c r="B117" s="5" t="s">
        <v>218</v>
      </c>
      <c r="C117" s="7">
        <f>SUM(C118:C123)</f>
        <v>0</v>
      </c>
      <c r="D117" s="7">
        <f aca="true" t="shared" si="7" ref="D117:N117">SUM(D118:D123)</f>
        <v>5400396</v>
      </c>
      <c r="E117" s="7">
        <f t="shared" si="7"/>
        <v>83603</v>
      </c>
      <c r="F117" s="7">
        <f t="shared" si="7"/>
        <v>2580797</v>
      </c>
      <c r="G117" s="7">
        <f>SUM(G118:G123)</f>
        <v>5036052</v>
      </c>
      <c r="H117" s="7">
        <f t="shared" si="7"/>
        <v>0</v>
      </c>
      <c r="I117" s="7">
        <f t="shared" si="7"/>
        <v>5699691</v>
      </c>
      <c r="J117" s="7">
        <f t="shared" si="7"/>
        <v>373765</v>
      </c>
      <c r="K117" s="7">
        <f t="shared" si="7"/>
        <v>4994479</v>
      </c>
      <c r="L117" s="7">
        <f t="shared" si="7"/>
        <v>2737138</v>
      </c>
      <c r="M117" s="7">
        <f>SUM(M118:M123)</f>
        <v>0</v>
      </c>
      <c r="N117" s="7">
        <f t="shared" si="7"/>
        <v>0</v>
      </c>
    </row>
    <row r="118" spans="1:14" ht="12.75">
      <c r="A118" s="1" t="s">
        <v>219</v>
      </c>
      <c r="B118" s="2" t="s">
        <v>220</v>
      </c>
      <c r="C118" s="19"/>
      <c r="D118" s="27">
        <v>5259903</v>
      </c>
      <c r="E118" s="32">
        <v>83603</v>
      </c>
      <c r="F118" s="34">
        <v>2580797</v>
      </c>
      <c r="G118" s="32">
        <v>5036052</v>
      </c>
      <c r="H118" s="27">
        <v>-232614</v>
      </c>
      <c r="I118" s="32">
        <v>5699691</v>
      </c>
      <c r="J118" s="34">
        <v>373765</v>
      </c>
      <c r="K118" s="32">
        <v>4931279</v>
      </c>
      <c r="L118" s="34">
        <v>2737138</v>
      </c>
      <c r="M118" s="47"/>
      <c r="N118" s="41"/>
    </row>
    <row r="119" spans="1:14" ht="25.5">
      <c r="A119" s="1" t="s">
        <v>225</v>
      </c>
      <c r="B119" s="2" t="s">
        <v>43</v>
      </c>
      <c r="C119" s="19"/>
      <c r="D119" s="27">
        <v>140493</v>
      </c>
      <c r="E119" s="32"/>
      <c r="F119" s="34"/>
      <c r="G119" s="32"/>
      <c r="H119" s="27">
        <v>232614</v>
      </c>
      <c r="I119" s="32"/>
      <c r="J119" s="34"/>
      <c r="K119" s="32">
        <v>63200</v>
      </c>
      <c r="L119" s="34"/>
      <c r="M119" s="47"/>
      <c r="N119" s="41"/>
    </row>
    <row r="120" spans="1:14" ht="12.75">
      <c r="A120" s="1" t="s">
        <v>226</v>
      </c>
      <c r="B120" s="2" t="s">
        <v>222</v>
      </c>
      <c r="C120" s="19"/>
      <c r="D120" s="27"/>
      <c r="E120" s="32"/>
      <c r="F120" s="34"/>
      <c r="G120" s="32"/>
      <c r="H120" s="27"/>
      <c r="I120" s="32"/>
      <c r="J120" s="34"/>
      <c r="K120" s="32"/>
      <c r="L120" s="34"/>
      <c r="M120" s="47"/>
      <c r="N120" s="41"/>
    </row>
    <row r="121" spans="1:14" ht="12.75">
      <c r="A121" s="1" t="s">
        <v>227</v>
      </c>
      <c r="B121" s="2" t="s">
        <v>224</v>
      </c>
      <c r="C121" s="19"/>
      <c r="D121" s="27"/>
      <c r="E121" s="32"/>
      <c r="F121" s="34"/>
      <c r="G121" s="32"/>
      <c r="H121" s="27"/>
      <c r="I121" s="32"/>
      <c r="J121" s="34"/>
      <c r="K121" s="32"/>
      <c r="L121" s="34"/>
      <c r="M121" s="47"/>
      <c r="N121" s="41"/>
    </row>
    <row r="122" spans="1:14" ht="12.75">
      <c r="A122" s="1" t="s">
        <v>228</v>
      </c>
      <c r="B122" s="2" t="s">
        <v>229</v>
      </c>
      <c r="C122" s="19"/>
      <c r="D122" s="27"/>
      <c r="E122" s="32"/>
      <c r="F122" s="34"/>
      <c r="G122" s="32"/>
      <c r="H122" s="27"/>
      <c r="I122" s="32"/>
      <c r="J122" s="34"/>
      <c r="K122" s="32"/>
      <c r="L122" s="34"/>
      <c r="M122" s="47"/>
      <c r="N122" s="41"/>
    </row>
    <row r="123" spans="1:14" ht="12.75">
      <c r="A123" s="1" t="s">
        <v>230</v>
      </c>
      <c r="B123" s="2" t="s">
        <v>231</v>
      </c>
      <c r="C123" s="19"/>
      <c r="D123" s="27"/>
      <c r="E123" s="32"/>
      <c r="F123" s="34"/>
      <c r="G123" s="32"/>
      <c r="H123" s="27"/>
      <c r="I123" s="32"/>
      <c r="J123" s="34"/>
      <c r="K123" s="32"/>
      <c r="L123" s="34"/>
      <c r="M123" s="47"/>
      <c r="N123" s="41"/>
    </row>
    <row r="124" spans="1:14" s="8" customFormat="1" ht="12.75">
      <c r="A124" s="4" t="s">
        <v>232</v>
      </c>
      <c r="B124" s="5" t="s">
        <v>233</v>
      </c>
      <c r="C124" s="7">
        <f>SUM(C125:C140)</f>
        <v>0</v>
      </c>
      <c r="D124" s="7">
        <f>SUM(D125:D140)</f>
        <v>7900058</v>
      </c>
      <c r="E124" s="7">
        <f>+E125+E126+E133+E136</f>
        <v>1262349</v>
      </c>
      <c r="F124" s="7">
        <f aca="true" t="shared" si="8" ref="F124:N124">SUM(F125:F140)</f>
        <v>8974815</v>
      </c>
      <c r="G124" s="7">
        <f>SUM(G125:G140)</f>
        <v>2498938</v>
      </c>
      <c r="H124" s="7">
        <f t="shared" si="8"/>
        <v>4207341</v>
      </c>
      <c r="I124" s="7">
        <f t="shared" si="8"/>
        <v>2943894</v>
      </c>
      <c r="J124" s="7">
        <f t="shared" si="8"/>
        <v>2072235</v>
      </c>
      <c r="K124" s="7">
        <f t="shared" si="8"/>
        <v>5147855</v>
      </c>
      <c r="L124" s="7">
        <f t="shared" si="8"/>
        <v>9519369</v>
      </c>
      <c r="M124" s="7">
        <f>SUM(M125:M140)</f>
        <v>1292760</v>
      </c>
      <c r="N124" s="7">
        <f t="shared" si="8"/>
        <v>0</v>
      </c>
    </row>
    <row r="125" spans="1:14" ht="12.75">
      <c r="A125" s="1" t="s">
        <v>234</v>
      </c>
      <c r="B125" s="2" t="s">
        <v>44</v>
      </c>
      <c r="C125" s="19"/>
      <c r="D125" s="27">
        <v>1783740</v>
      </c>
      <c r="E125" s="32">
        <v>328824</v>
      </c>
      <c r="F125" s="34">
        <v>271692</v>
      </c>
      <c r="G125" s="32">
        <v>650874</v>
      </c>
      <c r="H125" s="27">
        <v>1338106</v>
      </c>
      <c r="I125" s="32">
        <v>105333</v>
      </c>
      <c r="J125" s="34">
        <v>870239</v>
      </c>
      <c r="K125" s="32">
        <v>244788</v>
      </c>
      <c r="L125" s="34">
        <v>1432299</v>
      </c>
      <c r="M125" s="47"/>
      <c r="N125" s="41"/>
    </row>
    <row r="126" spans="1:14" ht="12.75">
      <c r="A126" s="1" t="s">
        <v>235</v>
      </c>
      <c r="B126" s="2" t="s">
        <v>45</v>
      </c>
      <c r="C126" s="19"/>
      <c r="D126" s="27"/>
      <c r="E126" s="32">
        <v>85360</v>
      </c>
      <c r="F126" s="34">
        <v>146580</v>
      </c>
      <c r="G126" s="32"/>
      <c r="H126" s="27"/>
      <c r="I126" s="32">
        <v>139760</v>
      </c>
      <c r="J126" s="34">
        <v>73980</v>
      </c>
      <c r="K126" s="32">
        <v>73000</v>
      </c>
      <c r="L126" s="34">
        <v>70540</v>
      </c>
      <c r="M126" s="47">
        <v>176180</v>
      </c>
      <c r="N126" s="41"/>
    </row>
    <row r="127" spans="1:14" ht="12.75">
      <c r="A127" s="1" t="s">
        <v>236</v>
      </c>
      <c r="B127" s="2" t="s">
        <v>237</v>
      </c>
      <c r="C127" s="19"/>
      <c r="D127" s="27"/>
      <c r="E127" s="32"/>
      <c r="F127" s="34"/>
      <c r="G127" s="32"/>
      <c r="H127" s="27"/>
      <c r="I127" s="32"/>
      <c r="J127" s="34"/>
      <c r="K127" s="32"/>
      <c r="L127" s="34"/>
      <c r="M127" s="47"/>
      <c r="N127" s="41"/>
    </row>
    <row r="128" spans="1:14" ht="12.75">
      <c r="A128" s="1" t="s">
        <v>238</v>
      </c>
      <c r="B128" s="2" t="s">
        <v>239</v>
      </c>
      <c r="C128" s="19"/>
      <c r="D128" s="27"/>
      <c r="E128" s="32"/>
      <c r="F128" s="34"/>
      <c r="G128" s="32"/>
      <c r="H128" s="27"/>
      <c r="I128" s="32"/>
      <c r="J128" s="34"/>
      <c r="K128" s="32"/>
      <c r="L128" s="34"/>
      <c r="M128" s="47"/>
      <c r="N128" s="41"/>
    </row>
    <row r="129" spans="1:14" ht="12.75">
      <c r="A129" s="1" t="s">
        <v>240</v>
      </c>
      <c r="B129" s="2" t="s">
        <v>241</v>
      </c>
      <c r="C129" s="19"/>
      <c r="D129" s="27"/>
      <c r="E129" s="32"/>
      <c r="F129" s="34"/>
      <c r="G129" s="32"/>
      <c r="H129" s="27"/>
      <c r="I129" s="32"/>
      <c r="J129" s="34"/>
      <c r="K129" s="32"/>
      <c r="L129" s="34"/>
      <c r="M129" s="47"/>
      <c r="N129" s="41"/>
    </row>
    <row r="130" spans="1:14" ht="12.75">
      <c r="A130" s="1" t="s">
        <v>242</v>
      </c>
      <c r="B130" s="2" t="s">
        <v>243</v>
      </c>
      <c r="C130" s="19"/>
      <c r="D130" s="27"/>
      <c r="E130" s="32"/>
      <c r="F130" s="34">
        <v>1369631</v>
      </c>
      <c r="G130" s="32"/>
      <c r="H130" s="27">
        <v>142205</v>
      </c>
      <c r="I130" s="32"/>
      <c r="J130" s="34">
        <v>19992</v>
      </c>
      <c r="K130" s="32">
        <v>135264</v>
      </c>
      <c r="L130" s="34"/>
      <c r="M130" s="47">
        <v>987938</v>
      </c>
      <c r="N130" s="41"/>
    </row>
    <row r="131" spans="1:14" ht="12.75">
      <c r="A131" s="1" t="s">
        <v>244</v>
      </c>
      <c r="B131" s="2" t="s">
        <v>46</v>
      </c>
      <c r="C131" s="19"/>
      <c r="D131" s="27">
        <v>1058205</v>
      </c>
      <c r="E131" s="32"/>
      <c r="F131" s="34">
        <v>521298</v>
      </c>
      <c r="G131" s="32"/>
      <c r="H131" s="27">
        <v>68940</v>
      </c>
      <c r="I131" s="32">
        <v>1084284</v>
      </c>
      <c r="J131" s="34">
        <v>260286</v>
      </c>
      <c r="K131" s="32"/>
      <c r="L131" s="34">
        <v>847377</v>
      </c>
      <c r="M131" s="47">
        <v>59949</v>
      </c>
      <c r="N131" s="41"/>
    </row>
    <row r="132" spans="1:14" ht="12.75">
      <c r="A132" s="1" t="s">
        <v>245</v>
      </c>
      <c r="B132" s="2" t="s">
        <v>246</v>
      </c>
      <c r="C132" s="19"/>
      <c r="D132" s="27"/>
      <c r="E132" s="32"/>
      <c r="F132" s="34"/>
      <c r="G132" s="32"/>
      <c r="H132" s="27"/>
      <c r="I132" s="32"/>
      <c r="J132" s="34"/>
      <c r="K132" s="32"/>
      <c r="L132" s="34"/>
      <c r="M132" s="47"/>
      <c r="N132" s="41"/>
    </row>
    <row r="133" spans="1:14" ht="12.75">
      <c r="A133" s="1" t="s">
        <v>247</v>
      </c>
      <c r="B133" s="2" t="s">
        <v>47</v>
      </c>
      <c r="C133" s="19"/>
      <c r="D133" s="27"/>
      <c r="E133" s="32"/>
      <c r="F133" s="34">
        <v>685973</v>
      </c>
      <c r="G133" s="32"/>
      <c r="H133" s="27"/>
      <c r="I133" s="32"/>
      <c r="J133" s="34"/>
      <c r="K133" s="32">
        <v>229576</v>
      </c>
      <c r="L133" s="34"/>
      <c r="M133" s="47"/>
      <c r="N133" s="41"/>
    </row>
    <row r="134" spans="1:14" ht="25.5">
      <c r="A134" s="1" t="s">
        <v>248</v>
      </c>
      <c r="B134" s="2" t="s">
        <v>48</v>
      </c>
      <c r="C134" s="19"/>
      <c r="D134" s="27"/>
      <c r="E134" s="32"/>
      <c r="F134" s="34">
        <v>137326</v>
      </c>
      <c r="G134" s="32">
        <v>24752</v>
      </c>
      <c r="H134" s="27"/>
      <c r="I134" s="32"/>
      <c r="J134" s="34">
        <v>47367</v>
      </c>
      <c r="K134" s="32"/>
      <c r="L134" s="34">
        <v>232595</v>
      </c>
      <c r="M134" s="47"/>
      <c r="N134" s="41"/>
    </row>
    <row r="135" spans="1:14" ht="25.5">
      <c r="A135" s="1" t="s">
        <v>249</v>
      </c>
      <c r="B135" s="2" t="s">
        <v>250</v>
      </c>
      <c r="C135" s="19"/>
      <c r="D135" s="27"/>
      <c r="E135" s="32"/>
      <c r="F135" s="34">
        <v>722252</v>
      </c>
      <c r="G135" s="32">
        <v>41049</v>
      </c>
      <c r="H135" s="27"/>
      <c r="I135" s="32"/>
      <c r="J135" s="34">
        <v>39100</v>
      </c>
      <c r="K135" s="32">
        <v>506258</v>
      </c>
      <c r="L135" s="34">
        <v>121000</v>
      </c>
      <c r="M135" s="47"/>
      <c r="N135" s="41"/>
    </row>
    <row r="136" spans="1:14" ht="12.75">
      <c r="A136" s="1" t="s">
        <v>251</v>
      </c>
      <c r="B136" s="2" t="s">
        <v>49</v>
      </c>
      <c r="C136" s="19"/>
      <c r="D136" s="27">
        <v>5058113</v>
      </c>
      <c r="E136" s="32">
        <v>848165</v>
      </c>
      <c r="F136" s="34">
        <v>5120063</v>
      </c>
      <c r="G136" s="32">
        <v>1782263</v>
      </c>
      <c r="H136" s="27">
        <v>2658090</v>
      </c>
      <c r="I136" s="32">
        <v>1614517</v>
      </c>
      <c r="J136" s="34">
        <v>761271</v>
      </c>
      <c r="K136" s="32">
        <v>3958969</v>
      </c>
      <c r="L136" s="34">
        <v>6815558</v>
      </c>
      <c r="M136" s="47">
        <v>68693</v>
      </c>
      <c r="N136" s="41"/>
    </row>
    <row r="137" spans="1:14" ht="12.75">
      <c r="A137" s="1" t="s">
        <v>252</v>
      </c>
      <c r="B137" s="2" t="s">
        <v>253</v>
      </c>
      <c r="C137" s="19"/>
      <c r="D137" s="27"/>
      <c r="E137" s="32"/>
      <c r="F137" s="34"/>
      <c r="G137" s="32"/>
      <c r="H137" s="27"/>
      <c r="I137" s="32"/>
      <c r="J137" s="34"/>
      <c r="K137" s="32"/>
      <c r="L137" s="34"/>
      <c r="M137" s="47"/>
      <c r="N137" s="41"/>
    </row>
    <row r="138" spans="1:14" ht="12.75">
      <c r="A138" s="1" t="s">
        <v>254</v>
      </c>
      <c r="B138" s="2" t="s">
        <v>255</v>
      </c>
      <c r="C138" s="19"/>
      <c r="D138" s="27"/>
      <c r="E138" s="32"/>
      <c r="F138" s="34"/>
      <c r="G138" s="32"/>
      <c r="H138" s="27"/>
      <c r="I138" s="32"/>
      <c r="J138" s="34"/>
      <c r="K138" s="32"/>
      <c r="L138" s="34"/>
      <c r="M138" s="47"/>
      <c r="N138" s="41"/>
    </row>
    <row r="139" spans="1:14" ht="12.75">
      <c r="A139" s="1" t="s">
        <v>256</v>
      </c>
      <c r="B139" s="2" t="s">
        <v>257</v>
      </c>
      <c r="C139" s="19"/>
      <c r="D139" s="27"/>
      <c r="E139" s="32"/>
      <c r="F139" s="34"/>
      <c r="G139" s="32"/>
      <c r="H139" s="27"/>
      <c r="I139" s="32"/>
      <c r="J139" s="34"/>
      <c r="K139" s="32"/>
      <c r="L139" s="34"/>
      <c r="M139" s="47"/>
      <c r="N139" s="41"/>
    </row>
    <row r="140" spans="1:14" ht="12.75">
      <c r="A140" s="1" t="s">
        <v>258</v>
      </c>
      <c r="B140" s="2" t="s">
        <v>1</v>
      </c>
      <c r="C140" s="19"/>
      <c r="D140" s="27"/>
      <c r="E140" s="32"/>
      <c r="F140" s="34"/>
      <c r="G140" s="32"/>
      <c r="H140" s="27"/>
      <c r="I140" s="32"/>
      <c r="J140" s="34"/>
      <c r="K140" s="32"/>
      <c r="L140" s="34"/>
      <c r="M140" s="47"/>
      <c r="N140" s="41"/>
    </row>
    <row r="141" spans="1:14" s="8" customFormat="1" ht="12.75">
      <c r="A141" s="4" t="s">
        <v>259</v>
      </c>
      <c r="B141" s="5" t="s">
        <v>260</v>
      </c>
      <c r="C141" s="7">
        <f>SUM(C142:C150)</f>
        <v>6783079</v>
      </c>
      <c r="D141" s="7">
        <f aca="true" t="shared" si="9" ref="D141:N141">SUM(D142:D150)</f>
        <v>11684165</v>
      </c>
      <c r="E141" s="7">
        <f t="shared" si="9"/>
        <v>11593259</v>
      </c>
      <c r="F141" s="7">
        <f t="shared" si="9"/>
        <v>12093052</v>
      </c>
      <c r="G141" s="7">
        <f>SUM(G142:G150)</f>
        <v>15132653</v>
      </c>
      <c r="H141" s="7">
        <f t="shared" si="9"/>
        <v>14540203</v>
      </c>
      <c r="I141" s="7">
        <f t="shared" si="9"/>
        <v>11859934</v>
      </c>
      <c r="J141" s="7">
        <f t="shared" si="9"/>
        <v>12905906</v>
      </c>
      <c r="K141" s="7">
        <f t="shared" si="9"/>
        <v>10928115</v>
      </c>
      <c r="L141" s="7">
        <f t="shared" si="9"/>
        <v>12166126</v>
      </c>
      <c r="M141" s="7">
        <f>SUM(M142:M150)</f>
        <v>7958371</v>
      </c>
      <c r="N141" s="7">
        <f t="shared" si="9"/>
        <v>0</v>
      </c>
    </row>
    <row r="142" spans="1:14" ht="12.75">
      <c r="A142" s="1" t="s">
        <v>261</v>
      </c>
      <c r="B142" s="2" t="s">
        <v>50</v>
      </c>
      <c r="C142" s="19">
        <v>5356120</v>
      </c>
      <c r="D142" s="27">
        <v>5689812</v>
      </c>
      <c r="E142" s="32">
        <v>5444514</v>
      </c>
      <c r="F142" s="34">
        <v>5198953</v>
      </c>
      <c r="G142" s="32">
        <v>6521804</v>
      </c>
      <c r="H142" s="27">
        <v>7305070</v>
      </c>
      <c r="I142" s="32">
        <v>7678475</v>
      </c>
      <c r="J142" s="34">
        <v>7371070</v>
      </c>
      <c r="K142" s="32">
        <v>7256606</v>
      </c>
      <c r="L142" s="34">
        <v>5832067</v>
      </c>
      <c r="M142" s="47">
        <v>5235710</v>
      </c>
      <c r="N142" s="41"/>
    </row>
    <row r="143" spans="1:14" ht="12.75">
      <c r="A143" s="1" t="s">
        <v>262</v>
      </c>
      <c r="B143" s="2" t="s">
        <v>51</v>
      </c>
      <c r="C143" s="19"/>
      <c r="D143" s="27">
        <v>2752185</v>
      </c>
      <c r="E143" s="32">
        <v>3666155</v>
      </c>
      <c r="F143" s="34">
        <v>4255387</v>
      </c>
      <c r="G143" s="32">
        <v>5003789</v>
      </c>
      <c r="H143" s="27">
        <v>4328408</v>
      </c>
      <c r="I143" s="32">
        <v>1509309</v>
      </c>
      <c r="J143" s="34">
        <v>2274391</v>
      </c>
      <c r="K143" s="32">
        <v>1001561</v>
      </c>
      <c r="L143" s="34">
        <v>3129455</v>
      </c>
      <c r="M143" s="47"/>
      <c r="N143" s="41"/>
    </row>
    <row r="144" spans="1:14" ht="12.75">
      <c r="A144" s="1" t="s">
        <v>263</v>
      </c>
      <c r="B144" s="2" t="s">
        <v>264</v>
      </c>
      <c r="C144" s="19"/>
      <c r="D144" s="27"/>
      <c r="E144" s="32"/>
      <c r="F144" s="34"/>
      <c r="G144" s="32">
        <v>545598</v>
      </c>
      <c r="H144" s="27"/>
      <c r="I144" s="32"/>
      <c r="J144" s="34">
        <v>537235</v>
      </c>
      <c r="K144" s="32"/>
      <c r="L144" s="34"/>
      <c r="M144" s="47"/>
      <c r="N144" s="41"/>
    </row>
    <row r="145" spans="1:14" ht="12.75">
      <c r="A145" s="1" t="s">
        <v>265</v>
      </c>
      <c r="B145" s="2" t="s">
        <v>52</v>
      </c>
      <c r="C145" s="19"/>
      <c r="D145" s="27">
        <v>300297</v>
      </c>
      <c r="E145" s="32"/>
      <c r="F145" s="34">
        <v>105626</v>
      </c>
      <c r="G145" s="32">
        <v>182610</v>
      </c>
      <c r="H145" s="27">
        <v>313280</v>
      </c>
      <c r="I145" s="32"/>
      <c r="J145" s="34">
        <v>149352</v>
      </c>
      <c r="K145" s="32">
        <v>1901</v>
      </c>
      <c r="L145" s="34">
        <v>481197</v>
      </c>
      <c r="M145" s="47"/>
      <c r="N145" s="41"/>
    </row>
    <row r="146" spans="1:14" ht="12.75">
      <c r="A146" s="1" t="s">
        <v>266</v>
      </c>
      <c r="B146" s="2" t="s">
        <v>53</v>
      </c>
      <c r="C146" s="19">
        <v>1092998</v>
      </c>
      <c r="D146" s="27">
        <v>1661298</v>
      </c>
      <c r="E146" s="32">
        <v>1277632</v>
      </c>
      <c r="F146" s="34">
        <v>1223037</v>
      </c>
      <c r="G146" s="32">
        <v>1243401</v>
      </c>
      <c r="H146" s="27">
        <v>1206332</v>
      </c>
      <c r="I146" s="32">
        <v>1345943</v>
      </c>
      <c r="J146" s="34">
        <v>1270375</v>
      </c>
      <c r="K146" s="32">
        <v>2215358</v>
      </c>
      <c r="L146" s="34">
        <v>1166841</v>
      </c>
      <c r="M146" s="47">
        <v>1163874</v>
      </c>
      <c r="N146" s="41"/>
    </row>
    <row r="147" spans="1:14" ht="12.75">
      <c r="A147" s="1" t="s">
        <v>267</v>
      </c>
      <c r="B147" s="2" t="s">
        <v>54</v>
      </c>
      <c r="C147" s="19"/>
      <c r="D147" s="27">
        <v>1227874</v>
      </c>
      <c r="E147" s="32">
        <v>784395</v>
      </c>
      <c r="F147" s="34">
        <v>856012</v>
      </c>
      <c r="G147" s="32">
        <v>1274820</v>
      </c>
      <c r="H147" s="27">
        <v>962177</v>
      </c>
      <c r="I147" s="32">
        <v>930195</v>
      </c>
      <c r="J147" s="34">
        <v>917686</v>
      </c>
      <c r="K147" s="32"/>
      <c r="L147" s="34">
        <v>1179577</v>
      </c>
      <c r="M147" s="47">
        <v>1180411</v>
      </c>
      <c r="N147" s="41"/>
    </row>
    <row r="148" spans="1:14" ht="12.75">
      <c r="A148" s="1" t="s">
        <v>268</v>
      </c>
      <c r="B148" s="2" t="s">
        <v>55</v>
      </c>
      <c r="C148" s="19">
        <v>333961</v>
      </c>
      <c r="D148" s="27">
        <v>52699</v>
      </c>
      <c r="E148" s="32">
        <v>420563</v>
      </c>
      <c r="F148" s="34">
        <v>454037</v>
      </c>
      <c r="G148" s="32">
        <v>360631</v>
      </c>
      <c r="H148" s="27">
        <v>424936</v>
      </c>
      <c r="I148" s="32">
        <v>396012</v>
      </c>
      <c r="J148" s="34">
        <v>385797</v>
      </c>
      <c r="K148" s="32">
        <v>452689</v>
      </c>
      <c r="L148" s="34">
        <v>376989</v>
      </c>
      <c r="M148" s="47">
        <v>378376</v>
      </c>
      <c r="N148" s="41"/>
    </row>
    <row r="149" spans="1:14" ht="12.75">
      <c r="A149" s="1" t="s">
        <v>269</v>
      </c>
      <c r="B149" s="2" t="s">
        <v>270</v>
      </c>
      <c r="C149" s="19"/>
      <c r="D149" s="27"/>
      <c r="E149" s="32"/>
      <c r="F149" s="34"/>
      <c r="G149" s="32"/>
      <c r="H149" s="27"/>
      <c r="I149" s="32"/>
      <c r="J149" s="34"/>
      <c r="K149" s="32"/>
      <c r="L149" s="34"/>
      <c r="M149" s="47"/>
      <c r="N149" s="41"/>
    </row>
    <row r="150" spans="1:14" ht="12.75">
      <c r="A150" s="1" t="s">
        <v>271</v>
      </c>
      <c r="B150" s="2" t="s">
        <v>1</v>
      </c>
      <c r="C150" s="19"/>
      <c r="D150" s="27"/>
      <c r="E150" s="32"/>
      <c r="F150" s="34"/>
      <c r="G150" s="32"/>
      <c r="H150" s="27"/>
      <c r="I150" s="32"/>
      <c r="J150" s="34"/>
      <c r="K150" s="32"/>
      <c r="L150" s="34"/>
      <c r="M150" s="47"/>
      <c r="N150" s="41"/>
    </row>
    <row r="151" spans="1:14" s="8" customFormat="1" ht="12.75">
      <c r="A151" s="4" t="s">
        <v>272</v>
      </c>
      <c r="B151" s="5" t="s">
        <v>273</v>
      </c>
      <c r="C151" s="7">
        <f>SUM(C152:C159)</f>
        <v>0</v>
      </c>
      <c r="D151" s="7">
        <f aca="true" t="shared" si="10" ref="D151:N151">SUM(D152:D159)</f>
        <v>1150730</v>
      </c>
      <c r="E151" s="7">
        <f t="shared" si="10"/>
        <v>0</v>
      </c>
      <c r="F151" s="7">
        <f t="shared" si="10"/>
        <v>1492896</v>
      </c>
      <c r="G151" s="7">
        <f>SUM(G152:G159)</f>
        <v>1067749</v>
      </c>
      <c r="H151" s="7">
        <f t="shared" si="10"/>
        <v>642600</v>
      </c>
      <c r="I151" s="7">
        <f t="shared" si="10"/>
        <v>480798</v>
      </c>
      <c r="J151" s="7">
        <f t="shared" si="10"/>
        <v>249900</v>
      </c>
      <c r="K151" s="7">
        <f t="shared" si="10"/>
        <v>59001</v>
      </c>
      <c r="L151" s="7">
        <f t="shared" si="10"/>
        <v>351050</v>
      </c>
      <c r="M151" s="7">
        <f t="shared" si="10"/>
        <v>0</v>
      </c>
      <c r="N151" s="7">
        <f t="shared" si="10"/>
        <v>0</v>
      </c>
    </row>
    <row r="152" spans="1:14" ht="12.75">
      <c r="A152" s="1" t="s">
        <v>274</v>
      </c>
      <c r="B152" s="2" t="s">
        <v>275</v>
      </c>
      <c r="C152" s="19"/>
      <c r="D152" s="27"/>
      <c r="E152" s="32"/>
      <c r="F152" s="34"/>
      <c r="G152" s="32"/>
      <c r="H152" s="27"/>
      <c r="I152" s="32"/>
      <c r="J152" s="34">
        <v>249900</v>
      </c>
      <c r="K152" s="32"/>
      <c r="L152" s="34"/>
      <c r="M152" s="47"/>
      <c r="N152" s="41"/>
    </row>
    <row r="153" spans="1:14" ht="12.75">
      <c r="A153" s="1" t="s">
        <v>276</v>
      </c>
      <c r="B153" s="2" t="s">
        <v>277</v>
      </c>
      <c r="C153" s="19"/>
      <c r="D153" s="27">
        <v>184450</v>
      </c>
      <c r="E153" s="32"/>
      <c r="F153" s="34">
        <v>40000</v>
      </c>
      <c r="G153" s="32">
        <v>54759</v>
      </c>
      <c r="H153" s="27">
        <v>642600</v>
      </c>
      <c r="I153" s="32"/>
      <c r="J153" s="34"/>
      <c r="K153" s="32">
        <v>59001</v>
      </c>
      <c r="L153" s="34"/>
      <c r="M153" s="47"/>
      <c r="N153" s="41"/>
    </row>
    <row r="154" spans="1:14" ht="12.75">
      <c r="A154" s="1" t="s">
        <v>278</v>
      </c>
      <c r="B154" s="2" t="s">
        <v>279</v>
      </c>
      <c r="C154" s="19"/>
      <c r="D154" s="27"/>
      <c r="E154" s="32"/>
      <c r="F154" s="34"/>
      <c r="G154" s="32"/>
      <c r="H154" s="27"/>
      <c r="I154" s="32"/>
      <c r="J154" s="34"/>
      <c r="K154" s="32"/>
      <c r="L154" s="34"/>
      <c r="M154" s="47"/>
      <c r="N154" s="41"/>
    </row>
    <row r="155" spans="1:14" ht="25.5">
      <c r="A155" s="1" t="s">
        <v>280</v>
      </c>
      <c r="B155" s="2" t="s">
        <v>281</v>
      </c>
      <c r="C155" s="19"/>
      <c r="D155" s="27"/>
      <c r="E155" s="32"/>
      <c r="F155" s="34">
        <v>47600</v>
      </c>
      <c r="G155" s="32">
        <v>1012990</v>
      </c>
      <c r="H155" s="27"/>
      <c r="I155" s="32"/>
      <c r="J155" s="34"/>
      <c r="K155" s="32"/>
      <c r="L155" s="34"/>
      <c r="M155" s="47"/>
      <c r="N155" s="41"/>
    </row>
    <row r="156" spans="1:14" ht="25.5">
      <c r="A156" s="1" t="s">
        <v>282</v>
      </c>
      <c r="B156" s="2" t="s">
        <v>283</v>
      </c>
      <c r="C156" s="19"/>
      <c r="D156" s="27">
        <v>966280</v>
      </c>
      <c r="E156" s="32"/>
      <c r="F156" s="34">
        <v>1405296</v>
      </c>
      <c r="G156" s="32"/>
      <c r="H156" s="27"/>
      <c r="I156" s="32"/>
      <c r="J156" s="34"/>
      <c r="K156" s="32"/>
      <c r="L156" s="34">
        <v>351050</v>
      </c>
      <c r="M156" s="47"/>
      <c r="N156" s="41"/>
    </row>
    <row r="157" spans="1:14" ht="25.5">
      <c r="A157" s="1" t="s">
        <v>284</v>
      </c>
      <c r="B157" s="2" t="s">
        <v>285</v>
      </c>
      <c r="C157" s="19"/>
      <c r="D157" s="27"/>
      <c r="E157" s="32"/>
      <c r="F157" s="34"/>
      <c r="G157" s="32"/>
      <c r="H157" s="27"/>
      <c r="I157" s="32">
        <v>412730</v>
      </c>
      <c r="J157" s="34"/>
      <c r="K157" s="32"/>
      <c r="L157" s="34"/>
      <c r="M157" s="47"/>
      <c r="N157" s="41"/>
    </row>
    <row r="158" spans="1:14" ht="12.75">
      <c r="A158" s="1" t="s">
        <v>286</v>
      </c>
      <c r="B158" s="2" t="s">
        <v>287</v>
      </c>
      <c r="C158" s="19"/>
      <c r="D158" s="27"/>
      <c r="E158" s="32"/>
      <c r="F158" s="34"/>
      <c r="G158" s="32"/>
      <c r="H158" s="27"/>
      <c r="I158" s="32"/>
      <c r="J158" s="34"/>
      <c r="K158" s="32"/>
      <c r="L158" s="34"/>
      <c r="M158" s="47"/>
      <c r="N158" s="41"/>
    </row>
    <row r="159" spans="1:14" ht="12.75">
      <c r="A159" s="1" t="s">
        <v>288</v>
      </c>
      <c r="B159" s="2" t="s">
        <v>1</v>
      </c>
      <c r="C159" s="19"/>
      <c r="D159" s="27"/>
      <c r="E159" s="32"/>
      <c r="F159" s="34"/>
      <c r="G159" s="32"/>
      <c r="H159" s="27"/>
      <c r="I159" s="32">
        <v>68068</v>
      </c>
      <c r="J159" s="34"/>
      <c r="K159" s="32"/>
      <c r="L159" s="34"/>
      <c r="M159" s="47"/>
      <c r="N159" s="41"/>
    </row>
    <row r="160" spans="1:14" s="8" customFormat="1" ht="12.75">
      <c r="A160" s="4" t="s">
        <v>289</v>
      </c>
      <c r="B160" s="5" t="s">
        <v>290</v>
      </c>
      <c r="C160" s="7">
        <f>SUM(C161:C163)</f>
        <v>0</v>
      </c>
      <c r="D160" s="7">
        <f aca="true" t="shared" si="11" ref="D160:N160">SUM(D161:D163)</f>
        <v>1920795</v>
      </c>
      <c r="E160" s="7">
        <f t="shared" si="11"/>
        <v>735464</v>
      </c>
      <c r="F160" s="7">
        <f t="shared" si="11"/>
        <v>497301</v>
      </c>
      <c r="G160" s="7">
        <f>SUM(G161:G163)</f>
        <v>1490714</v>
      </c>
      <c r="H160" s="7">
        <f t="shared" si="11"/>
        <v>300000</v>
      </c>
      <c r="I160" s="7">
        <f t="shared" si="11"/>
        <v>1233305</v>
      </c>
      <c r="J160" s="7">
        <f t="shared" si="11"/>
        <v>1097300</v>
      </c>
      <c r="K160" s="7">
        <f t="shared" si="11"/>
        <v>600000</v>
      </c>
      <c r="L160" s="7">
        <f t="shared" si="11"/>
        <v>1294601</v>
      </c>
      <c r="M160" s="7">
        <f>SUM(M161:M163)</f>
        <v>398650</v>
      </c>
      <c r="N160" s="7">
        <f t="shared" si="11"/>
        <v>0</v>
      </c>
    </row>
    <row r="161" spans="1:14" ht="12.75">
      <c r="A161" s="1" t="s">
        <v>291</v>
      </c>
      <c r="B161" s="2" t="s">
        <v>292</v>
      </c>
      <c r="C161" s="19"/>
      <c r="D161" s="27"/>
      <c r="E161" s="32">
        <v>356568</v>
      </c>
      <c r="F161" s="34"/>
      <c r="G161" s="32">
        <v>538000</v>
      </c>
      <c r="H161" s="27">
        <v>300000</v>
      </c>
      <c r="I161" s="32">
        <v>300000</v>
      </c>
      <c r="J161" s="34">
        <v>300000</v>
      </c>
      <c r="K161" s="32">
        <v>600000</v>
      </c>
      <c r="L161" s="34"/>
      <c r="M161" s="47"/>
      <c r="N161" s="41"/>
    </row>
    <row r="162" spans="1:14" ht="12.75">
      <c r="A162" s="1" t="s">
        <v>293</v>
      </c>
      <c r="B162" s="2" t="s">
        <v>56</v>
      </c>
      <c r="C162" s="19"/>
      <c r="D162" s="27">
        <v>1920795</v>
      </c>
      <c r="E162" s="32">
        <v>378896</v>
      </c>
      <c r="F162" s="34">
        <v>497301</v>
      </c>
      <c r="G162" s="32">
        <v>952714</v>
      </c>
      <c r="H162" s="27"/>
      <c r="I162" s="32">
        <v>933305</v>
      </c>
      <c r="J162" s="34">
        <v>797300</v>
      </c>
      <c r="K162" s="32"/>
      <c r="L162" s="34">
        <v>1294601</v>
      </c>
      <c r="M162" s="47">
        <v>398650</v>
      </c>
      <c r="N162" s="41"/>
    </row>
    <row r="163" spans="1:14" ht="12.75">
      <c r="A163" s="1" t="s">
        <v>294</v>
      </c>
      <c r="B163" s="2" t="s">
        <v>1</v>
      </c>
      <c r="C163" s="19"/>
      <c r="D163" s="27"/>
      <c r="E163" s="32"/>
      <c r="F163" s="34"/>
      <c r="G163" s="32"/>
      <c r="H163" s="27"/>
      <c r="I163" s="32"/>
      <c r="J163" s="34"/>
      <c r="K163" s="32"/>
      <c r="L163" s="34"/>
      <c r="M163" s="47"/>
      <c r="N163" s="41"/>
    </row>
    <row r="164" spans="1:14" s="8" customFormat="1" ht="12.75">
      <c r="A164" s="4" t="s">
        <v>295</v>
      </c>
      <c r="B164" s="5" t="s">
        <v>296</v>
      </c>
      <c r="C164" s="7">
        <f>SUM(C165:C175)</f>
        <v>44790536</v>
      </c>
      <c r="D164" s="7">
        <f aca="true" t="shared" si="12" ref="D164:N164">SUM(D165:D175)</f>
        <v>85204274</v>
      </c>
      <c r="E164" s="7">
        <f t="shared" si="12"/>
        <v>40824196</v>
      </c>
      <c r="F164" s="7">
        <f t="shared" si="12"/>
        <v>44007434</v>
      </c>
      <c r="G164" s="7">
        <f>SUM(G165:G175)</f>
        <v>20478634</v>
      </c>
      <c r="H164" s="7">
        <f t="shared" si="12"/>
        <v>32070895</v>
      </c>
      <c r="I164" s="7">
        <f t="shared" si="12"/>
        <v>23149747</v>
      </c>
      <c r="J164" s="7">
        <f t="shared" si="12"/>
        <v>18520413</v>
      </c>
      <c r="K164" s="7">
        <f t="shared" si="12"/>
        <v>25826839</v>
      </c>
      <c r="L164" s="7">
        <f t="shared" si="12"/>
        <v>21187096</v>
      </c>
      <c r="M164" s="7">
        <f>SUM(M165:M175)</f>
        <v>48776541</v>
      </c>
      <c r="N164" s="7">
        <f t="shared" si="12"/>
        <v>0</v>
      </c>
    </row>
    <row r="165" spans="1:14" ht="12.75">
      <c r="A165" s="1" t="s">
        <v>297</v>
      </c>
      <c r="B165" s="2" t="s">
        <v>57</v>
      </c>
      <c r="C165" s="19"/>
      <c r="D165" s="27"/>
      <c r="E165" s="32">
        <v>11236930</v>
      </c>
      <c r="F165" s="34">
        <v>22471056</v>
      </c>
      <c r="G165" s="32">
        <v>11235528</v>
      </c>
      <c r="H165" s="27">
        <v>24079512</v>
      </c>
      <c r="I165" s="32">
        <v>13848861</v>
      </c>
      <c r="J165" s="34">
        <v>12635528</v>
      </c>
      <c r="K165" s="32">
        <v>12635528</v>
      </c>
      <c r="L165" s="34">
        <v>12635528</v>
      </c>
      <c r="M165" s="47">
        <v>12635528</v>
      </c>
      <c r="N165" s="41"/>
    </row>
    <row r="166" spans="1:14" ht="12.75">
      <c r="A166" s="1" t="s">
        <v>298</v>
      </c>
      <c r="B166" s="2" t="s">
        <v>58</v>
      </c>
      <c r="C166" s="19"/>
      <c r="D166" s="27">
        <v>219131</v>
      </c>
      <c r="E166" s="32">
        <v>109179</v>
      </c>
      <c r="F166" s="34"/>
      <c r="G166" s="32">
        <v>1013723</v>
      </c>
      <c r="H166" s="27"/>
      <c r="I166" s="32">
        <v>364470</v>
      </c>
      <c r="J166" s="34">
        <v>328462</v>
      </c>
      <c r="K166" s="32"/>
      <c r="L166" s="34">
        <v>224153</v>
      </c>
      <c r="M166" s="47"/>
      <c r="N166" s="41"/>
    </row>
    <row r="167" spans="1:14" ht="12.75">
      <c r="A167" s="1" t="s">
        <v>299</v>
      </c>
      <c r="B167" s="2" t="s">
        <v>59</v>
      </c>
      <c r="C167" s="19"/>
      <c r="D167" s="27"/>
      <c r="E167" s="32">
        <v>4900000</v>
      </c>
      <c r="F167" s="34">
        <v>9800000</v>
      </c>
      <c r="G167" s="32">
        <v>4900000</v>
      </c>
      <c r="H167" s="27">
        <v>4900000</v>
      </c>
      <c r="I167" s="32">
        <v>4900000</v>
      </c>
      <c r="J167" s="34">
        <v>4900000</v>
      </c>
      <c r="K167" s="32">
        <v>4900000</v>
      </c>
      <c r="L167" s="34">
        <v>4900000</v>
      </c>
      <c r="M167" s="47">
        <v>4900000</v>
      </c>
      <c r="N167" s="41"/>
    </row>
    <row r="168" spans="1:14" ht="12.75">
      <c r="A168" s="1" t="s">
        <v>300</v>
      </c>
      <c r="B168" s="2" t="s">
        <v>60</v>
      </c>
      <c r="C168" s="19"/>
      <c r="D168" s="27"/>
      <c r="E168" s="32">
        <v>22051828</v>
      </c>
      <c r="F168" s="34"/>
      <c r="G168" s="32"/>
      <c r="H168" s="27"/>
      <c r="I168" s="32">
        <v>2284066</v>
      </c>
      <c r="J168" s="34"/>
      <c r="K168" s="32"/>
      <c r="L168" s="34"/>
      <c r="M168" s="47">
        <v>28131607</v>
      </c>
      <c r="N168" s="41"/>
    </row>
    <row r="169" spans="1:14" ht="12.75">
      <c r="A169" s="1" t="s">
        <v>301</v>
      </c>
      <c r="B169" s="2" t="s">
        <v>302</v>
      </c>
      <c r="C169" s="19"/>
      <c r="D169" s="27"/>
      <c r="E169" s="32"/>
      <c r="F169" s="34"/>
      <c r="G169" s="32"/>
      <c r="H169" s="27"/>
      <c r="I169" s="32"/>
      <c r="J169" s="34"/>
      <c r="K169" s="32"/>
      <c r="L169" s="34"/>
      <c r="M169" s="47"/>
      <c r="N169" s="41"/>
    </row>
    <row r="170" spans="1:14" ht="12.75">
      <c r="A170" s="1" t="s">
        <v>303</v>
      </c>
      <c r="B170" s="2" t="s">
        <v>304</v>
      </c>
      <c r="C170" s="19"/>
      <c r="D170" s="27"/>
      <c r="E170" s="32"/>
      <c r="F170" s="34"/>
      <c r="G170" s="32"/>
      <c r="H170" s="27"/>
      <c r="I170" s="32"/>
      <c r="J170" s="34"/>
      <c r="K170" s="32"/>
      <c r="L170" s="34"/>
      <c r="M170" s="47"/>
      <c r="N170" s="41"/>
    </row>
    <row r="171" spans="1:14" ht="12.75">
      <c r="A171" s="1" t="s">
        <v>305</v>
      </c>
      <c r="B171" s="2" t="s">
        <v>61</v>
      </c>
      <c r="C171" s="19">
        <v>290536</v>
      </c>
      <c r="D171" s="27">
        <v>394922</v>
      </c>
      <c r="E171" s="32">
        <v>1924579</v>
      </c>
      <c r="F171" s="34">
        <v>5025955</v>
      </c>
      <c r="G171" s="32">
        <v>586684</v>
      </c>
      <c r="H171" s="27">
        <v>299884</v>
      </c>
      <c r="I171" s="32">
        <v>299350</v>
      </c>
      <c r="J171" s="34">
        <v>582681</v>
      </c>
      <c r="K171" s="32">
        <v>637111</v>
      </c>
      <c r="L171" s="34">
        <v>783300</v>
      </c>
      <c r="M171" s="47">
        <v>2271972</v>
      </c>
      <c r="N171" s="41"/>
    </row>
    <row r="172" spans="1:14" ht="12.75">
      <c r="A172" s="1" t="s">
        <v>306</v>
      </c>
      <c r="B172" s="2" t="s">
        <v>307</v>
      </c>
      <c r="C172" s="19"/>
      <c r="D172" s="27">
        <v>38871</v>
      </c>
      <c r="E172" s="32">
        <v>73200</v>
      </c>
      <c r="F172" s="34">
        <v>33508</v>
      </c>
      <c r="G172" s="32"/>
      <c r="H172" s="27"/>
      <c r="I172" s="32"/>
      <c r="J172" s="34">
        <v>40742</v>
      </c>
      <c r="K172" s="32"/>
      <c r="L172" s="34">
        <v>18766</v>
      </c>
      <c r="M172" s="47">
        <v>177979</v>
      </c>
      <c r="N172" s="41"/>
    </row>
    <row r="173" spans="1:14" ht="12.75">
      <c r="A173" s="1" t="s">
        <v>308</v>
      </c>
      <c r="B173" s="2" t="s">
        <v>309</v>
      </c>
      <c r="C173" s="19"/>
      <c r="D173" s="27"/>
      <c r="E173" s="32"/>
      <c r="F173" s="34"/>
      <c r="G173" s="32"/>
      <c r="H173" s="27"/>
      <c r="I173" s="32"/>
      <c r="J173" s="34"/>
      <c r="K173" s="32">
        <v>160650</v>
      </c>
      <c r="L173" s="34"/>
      <c r="M173" s="47"/>
      <c r="N173" s="41"/>
    </row>
    <row r="174" spans="1:14" ht="12.75">
      <c r="A174" s="1" t="s">
        <v>310</v>
      </c>
      <c r="B174" s="2" t="s">
        <v>311</v>
      </c>
      <c r="C174" s="19"/>
      <c r="D174" s="27">
        <v>35510000</v>
      </c>
      <c r="E174" s="32"/>
      <c r="F174" s="34"/>
      <c r="G174" s="32"/>
      <c r="H174" s="27"/>
      <c r="I174" s="32"/>
      <c r="J174" s="34"/>
      <c r="K174" s="32"/>
      <c r="L174" s="34"/>
      <c r="M174" s="47"/>
      <c r="N174" s="41"/>
    </row>
    <row r="175" spans="1:14" ht="12.75">
      <c r="A175" s="1" t="s">
        <v>312</v>
      </c>
      <c r="B175" s="2" t="s">
        <v>1</v>
      </c>
      <c r="C175" s="19">
        <v>44500000</v>
      </c>
      <c r="D175" s="27">
        <v>49041350</v>
      </c>
      <c r="E175" s="32">
        <v>528480</v>
      </c>
      <c r="F175" s="34">
        <v>6676915</v>
      </c>
      <c r="G175" s="32">
        <v>2742699</v>
      </c>
      <c r="H175" s="27">
        <v>2791499</v>
      </c>
      <c r="I175" s="32">
        <v>1453000</v>
      </c>
      <c r="J175" s="34">
        <v>33000</v>
      </c>
      <c r="K175" s="32">
        <v>7493550</v>
      </c>
      <c r="L175" s="34">
        <v>2625349</v>
      </c>
      <c r="M175" s="47">
        <v>659455</v>
      </c>
      <c r="N175" s="41"/>
    </row>
    <row r="176" spans="1:14" s="8" customFormat="1" ht="12.75">
      <c r="A176" s="4" t="s">
        <v>313</v>
      </c>
      <c r="B176" s="5" t="s">
        <v>314</v>
      </c>
      <c r="C176" s="7">
        <f>SUM(C177:C183)</f>
        <v>0</v>
      </c>
      <c r="D176" s="7">
        <f aca="true" t="shared" si="13" ref="D176:N176">SUM(D177:D183)</f>
        <v>55512865</v>
      </c>
      <c r="E176" s="7">
        <f t="shared" si="13"/>
        <v>3447183</v>
      </c>
      <c r="F176" s="7">
        <f t="shared" si="13"/>
        <v>2909023</v>
      </c>
      <c r="G176" s="7">
        <f>SUM(G177:G183)</f>
        <v>5226656</v>
      </c>
      <c r="H176" s="7">
        <f t="shared" si="13"/>
        <v>1524848</v>
      </c>
      <c r="I176" s="7">
        <f t="shared" si="13"/>
        <v>264848</v>
      </c>
      <c r="J176" s="7">
        <f t="shared" si="13"/>
        <v>1793598</v>
      </c>
      <c r="K176" s="7">
        <f t="shared" si="13"/>
        <v>5636094</v>
      </c>
      <c r="L176" s="7">
        <f t="shared" si="13"/>
        <v>3136041</v>
      </c>
      <c r="M176" s="7">
        <f t="shared" si="13"/>
        <v>699503</v>
      </c>
      <c r="N176" s="7">
        <f t="shared" si="13"/>
        <v>0</v>
      </c>
    </row>
    <row r="177" spans="1:14" ht="12.75">
      <c r="A177" s="1" t="s">
        <v>315</v>
      </c>
      <c r="B177" s="2" t="s">
        <v>316</v>
      </c>
      <c r="C177" s="19"/>
      <c r="D177" s="27"/>
      <c r="E177" s="32"/>
      <c r="F177" s="34"/>
      <c r="G177" s="32"/>
      <c r="H177" s="27"/>
      <c r="I177" s="32"/>
      <c r="J177" s="34"/>
      <c r="K177" s="32"/>
      <c r="L177" s="34"/>
      <c r="M177" s="47"/>
      <c r="N177" s="41"/>
    </row>
    <row r="178" spans="1:14" ht="12.75">
      <c r="A178" s="1" t="s">
        <v>317</v>
      </c>
      <c r="B178" s="2" t="s">
        <v>318</v>
      </c>
      <c r="C178" s="19"/>
      <c r="D178" s="27">
        <v>360000</v>
      </c>
      <c r="E178" s="32">
        <v>780000</v>
      </c>
      <c r="F178" s="34">
        <v>180000</v>
      </c>
      <c r="G178" s="32">
        <v>200000</v>
      </c>
      <c r="H178" s="27">
        <v>1460000</v>
      </c>
      <c r="I178" s="32">
        <v>200000</v>
      </c>
      <c r="J178" s="34">
        <v>1140000</v>
      </c>
      <c r="K178" s="32">
        <v>580000</v>
      </c>
      <c r="L178" s="34">
        <v>380000</v>
      </c>
      <c r="M178" s="47"/>
      <c r="N178" s="41"/>
    </row>
    <row r="179" spans="1:14" ht="12.75">
      <c r="A179" s="1" t="s">
        <v>319</v>
      </c>
      <c r="B179" s="2" t="s">
        <v>320</v>
      </c>
      <c r="C179" s="19"/>
      <c r="D179" s="27">
        <v>300000</v>
      </c>
      <c r="E179" s="32"/>
      <c r="F179" s="34"/>
      <c r="G179" s="32">
        <v>1150000</v>
      </c>
      <c r="H179" s="27"/>
      <c r="I179" s="32"/>
      <c r="J179" s="34"/>
      <c r="K179" s="32"/>
      <c r="L179" s="34"/>
      <c r="M179" s="47"/>
      <c r="N179" s="41"/>
    </row>
    <row r="180" spans="1:14" ht="12.75">
      <c r="A180" s="1" t="s">
        <v>321</v>
      </c>
      <c r="B180" s="2" t="s">
        <v>322</v>
      </c>
      <c r="C180" s="19"/>
      <c r="D180" s="27"/>
      <c r="E180" s="32"/>
      <c r="F180" s="34"/>
      <c r="G180" s="32"/>
      <c r="H180" s="27"/>
      <c r="I180" s="32"/>
      <c r="J180" s="34"/>
      <c r="K180" s="32"/>
      <c r="L180" s="34"/>
      <c r="M180" s="47"/>
      <c r="N180" s="41"/>
    </row>
    <row r="181" spans="1:14" ht="12.75">
      <c r="A181" s="1" t="s">
        <v>323</v>
      </c>
      <c r="B181" s="2" t="s">
        <v>62</v>
      </c>
      <c r="C181" s="19"/>
      <c r="D181" s="27">
        <v>36771000</v>
      </c>
      <c r="E181" s="32">
        <v>2602263</v>
      </c>
      <c r="F181" s="34">
        <v>2664175</v>
      </c>
      <c r="G181" s="32">
        <v>3811808</v>
      </c>
      <c r="H181" s="27"/>
      <c r="I181" s="32"/>
      <c r="J181" s="34">
        <v>588750</v>
      </c>
      <c r="K181" s="32">
        <v>4991246</v>
      </c>
      <c r="L181" s="34">
        <v>2626345</v>
      </c>
      <c r="M181" s="47">
        <v>699503</v>
      </c>
      <c r="N181" s="41"/>
    </row>
    <row r="182" spans="1:14" ht="12.75">
      <c r="A182" s="1" t="s">
        <v>324</v>
      </c>
      <c r="B182" s="2" t="s">
        <v>325</v>
      </c>
      <c r="C182" s="19"/>
      <c r="D182" s="27"/>
      <c r="E182" s="32"/>
      <c r="F182" s="34"/>
      <c r="G182" s="32"/>
      <c r="H182" s="27"/>
      <c r="I182" s="32"/>
      <c r="J182" s="34"/>
      <c r="K182" s="32"/>
      <c r="L182" s="34"/>
      <c r="M182" s="47"/>
      <c r="N182" s="41"/>
    </row>
    <row r="183" spans="1:14" ht="12.75">
      <c r="A183" s="1" t="s">
        <v>326</v>
      </c>
      <c r="B183" s="2" t="s">
        <v>1</v>
      </c>
      <c r="C183" s="19"/>
      <c r="D183" s="27">
        <v>18081865</v>
      </c>
      <c r="E183" s="32">
        <v>64920</v>
      </c>
      <c r="F183" s="34">
        <v>64848</v>
      </c>
      <c r="G183" s="32">
        <v>64848</v>
      </c>
      <c r="H183" s="27">
        <v>64848</v>
      </c>
      <c r="I183" s="32">
        <v>64848</v>
      </c>
      <c r="J183" s="34">
        <v>64848</v>
      </c>
      <c r="K183" s="32">
        <v>64848</v>
      </c>
      <c r="L183" s="34">
        <v>129696</v>
      </c>
      <c r="M183" s="47"/>
      <c r="N183" s="41"/>
    </row>
    <row r="184" spans="1:14" s="8" customFormat="1" ht="12.75">
      <c r="A184" s="4" t="s">
        <v>327</v>
      </c>
      <c r="B184" s="5" t="s">
        <v>328</v>
      </c>
      <c r="C184" s="7">
        <f>SUM(C185)</f>
        <v>0</v>
      </c>
      <c r="D184" s="7">
        <f aca="true" t="shared" si="14" ref="D184:N184">SUM(D185)</f>
        <v>0</v>
      </c>
      <c r="E184" s="7">
        <f t="shared" si="14"/>
        <v>0</v>
      </c>
      <c r="F184" s="7">
        <f t="shared" si="14"/>
        <v>1740389</v>
      </c>
      <c r="G184" s="7">
        <f>SUM(G185)</f>
        <v>609135</v>
      </c>
      <c r="H184" s="7">
        <f t="shared" si="14"/>
        <v>0</v>
      </c>
      <c r="I184" s="7">
        <f t="shared" si="14"/>
        <v>216522</v>
      </c>
      <c r="J184" s="7">
        <f t="shared" si="14"/>
        <v>0</v>
      </c>
      <c r="K184" s="7">
        <f t="shared" si="14"/>
        <v>0</v>
      </c>
      <c r="L184" s="7">
        <f t="shared" si="14"/>
        <v>7830928</v>
      </c>
      <c r="M184" s="7">
        <f t="shared" si="14"/>
        <v>0</v>
      </c>
      <c r="N184" s="7">
        <f t="shared" si="14"/>
        <v>0</v>
      </c>
    </row>
    <row r="185" spans="1:14" ht="12.75">
      <c r="A185" s="1" t="s">
        <v>329</v>
      </c>
      <c r="B185" s="2" t="s">
        <v>330</v>
      </c>
      <c r="C185" s="19"/>
      <c r="D185" s="27"/>
      <c r="E185" s="32"/>
      <c r="F185" s="34">
        <v>1740389</v>
      </c>
      <c r="G185" s="32">
        <v>609135</v>
      </c>
      <c r="H185" s="27"/>
      <c r="I185" s="32">
        <v>216522</v>
      </c>
      <c r="J185" s="34"/>
      <c r="K185" s="32"/>
      <c r="L185" s="34">
        <v>7830928</v>
      </c>
      <c r="M185" s="47"/>
      <c r="N185" s="41"/>
    </row>
    <row r="186" spans="1:14" s="8" customFormat="1" ht="12.75">
      <c r="A186" s="4" t="s">
        <v>331</v>
      </c>
      <c r="B186" s="5" t="s">
        <v>332</v>
      </c>
      <c r="C186" s="7">
        <f>SUM(C187:C192)</f>
        <v>0</v>
      </c>
      <c r="D186" s="7">
        <f aca="true" t="shared" si="15" ref="D186:N186">SUM(D187:D192)</f>
        <v>0</v>
      </c>
      <c r="E186" s="7">
        <f t="shared" si="15"/>
        <v>1050000</v>
      </c>
      <c r="F186" s="7">
        <f t="shared" si="15"/>
        <v>2865975</v>
      </c>
      <c r="G186" s="7">
        <f>SUM(G187:G192)</f>
        <v>2400422</v>
      </c>
      <c r="H186" s="7">
        <f t="shared" si="15"/>
        <v>2569772</v>
      </c>
      <c r="I186" s="7">
        <f t="shared" si="15"/>
        <v>4000987</v>
      </c>
      <c r="J186" s="7">
        <f>SUM(J187:J192)</f>
        <v>4991490</v>
      </c>
      <c r="K186" s="7">
        <f t="shared" si="15"/>
        <v>875000</v>
      </c>
      <c r="L186" s="7">
        <f t="shared" si="15"/>
        <v>1201467</v>
      </c>
      <c r="M186" s="7">
        <f>SUM(M187:M192)</f>
        <v>13915847</v>
      </c>
      <c r="N186" s="7">
        <f t="shared" si="15"/>
        <v>0</v>
      </c>
    </row>
    <row r="187" spans="1:14" ht="12.75">
      <c r="A187" s="1" t="s">
        <v>333</v>
      </c>
      <c r="B187" s="2" t="s">
        <v>334</v>
      </c>
      <c r="C187" s="19"/>
      <c r="D187" s="27"/>
      <c r="E187" s="32"/>
      <c r="F187" s="34"/>
      <c r="G187" s="32"/>
      <c r="H187" s="27"/>
      <c r="I187" s="32"/>
      <c r="J187" s="34"/>
      <c r="K187" s="32"/>
      <c r="L187" s="34"/>
      <c r="M187" s="47"/>
      <c r="N187" s="41"/>
    </row>
    <row r="188" spans="1:14" ht="12.75">
      <c r="A188" s="1" t="s">
        <v>335</v>
      </c>
      <c r="B188" s="2" t="s">
        <v>63</v>
      </c>
      <c r="C188" s="19"/>
      <c r="D188" s="27"/>
      <c r="E188" s="32">
        <v>600000</v>
      </c>
      <c r="F188" s="34">
        <v>380000</v>
      </c>
      <c r="G188" s="32">
        <v>178200</v>
      </c>
      <c r="H188" s="27">
        <v>200000</v>
      </c>
      <c r="I188" s="32">
        <v>600000</v>
      </c>
      <c r="J188" s="34"/>
      <c r="K188" s="32">
        <v>875000</v>
      </c>
      <c r="L188" s="34"/>
      <c r="M188" s="47">
        <v>450000</v>
      </c>
      <c r="N188" s="41"/>
    </row>
    <row r="189" spans="1:14" ht="12.75">
      <c r="A189" s="1" t="s">
        <v>336</v>
      </c>
      <c r="B189" s="2" t="s">
        <v>337</v>
      </c>
      <c r="C189" s="19"/>
      <c r="D189" s="27"/>
      <c r="E189" s="32"/>
      <c r="F189" s="34"/>
      <c r="G189" s="32"/>
      <c r="H189" s="27"/>
      <c r="I189" s="32"/>
      <c r="J189" s="34"/>
      <c r="K189" s="32"/>
      <c r="L189" s="34"/>
      <c r="M189" s="47"/>
      <c r="N189" s="41"/>
    </row>
    <row r="190" spans="1:14" ht="12.75">
      <c r="A190" s="1" t="s">
        <v>338</v>
      </c>
      <c r="B190" s="2" t="s">
        <v>339</v>
      </c>
      <c r="C190" s="19"/>
      <c r="D190" s="27"/>
      <c r="E190" s="32"/>
      <c r="F190" s="34"/>
      <c r="G190" s="32"/>
      <c r="H190" s="27"/>
      <c r="I190" s="32"/>
      <c r="J190" s="34"/>
      <c r="K190" s="32"/>
      <c r="L190" s="34"/>
      <c r="M190" s="47"/>
      <c r="N190" s="41"/>
    </row>
    <row r="191" spans="1:14" ht="12.75">
      <c r="A191" s="1" t="s">
        <v>340</v>
      </c>
      <c r="B191" s="2" t="s">
        <v>341</v>
      </c>
      <c r="C191" s="19"/>
      <c r="D191" s="27"/>
      <c r="E191" s="32"/>
      <c r="F191" s="34">
        <v>2352642</v>
      </c>
      <c r="G191" s="32"/>
      <c r="H191" s="27">
        <v>2369772</v>
      </c>
      <c r="I191" s="32">
        <v>1190987</v>
      </c>
      <c r="J191" s="34">
        <v>2391490</v>
      </c>
      <c r="K191" s="32"/>
      <c r="L191" s="34">
        <v>1201467</v>
      </c>
      <c r="M191" s="47">
        <v>13465847</v>
      </c>
      <c r="N191" s="41"/>
    </row>
    <row r="192" spans="1:14" ht="12.75">
      <c r="A192" s="1" t="s">
        <v>342</v>
      </c>
      <c r="B192" s="2" t="s">
        <v>1</v>
      </c>
      <c r="C192" s="19"/>
      <c r="D192" s="27"/>
      <c r="E192" s="32">
        <v>450000</v>
      </c>
      <c r="F192" s="34">
        <v>133333</v>
      </c>
      <c r="G192" s="32">
        <v>2222222</v>
      </c>
      <c r="H192" s="27"/>
      <c r="I192" s="32">
        <v>2210000</v>
      </c>
      <c r="J192" s="34">
        <v>2600000</v>
      </c>
      <c r="K192" s="32"/>
      <c r="L192" s="34"/>
      <c r="M192" s="47"/>
      <c r="N192" s="41"/>
    </row>
    <row r="193" spans="1:14" s="8" customFormat="1" ht="12.75">
      <c r="A193" s="4" t="s">
        <v>343</v>
      </c>
      <c r="B193" s="5" t="s">
        <v>344</v>
      </c>
      <c r="C193" s="7">
        <f>SUM(C194:C198)</f>
        <v>0</v>
      </c>
      <c r="D193" s="7">
        <f aca="true" t="shared" si="16" ref="D193:N193">SUM(D194:D198)</f>
        <v>134100</v>
      </c>
      <c r="E193" s="7">
        <f t="shared" si="16"/>
        <v>268112</v>
      </c>
      <c r="F193" s="7">
        <f t="shared" si="16"/>
        <v>0</v>
      </c>
      <c r="G193" s="7">
        <f>SUM(G194:G198)</f>
        <v>0</v>
      </c>
      <c r="H193" s="7">
        <f>SUM(H194:H198)</f>
        <v>0</v>
      </c>
      <c r="I193" s="7">
        <f>SUM(I194:I198)</f>
        <v>0</v>
      </c>
      <c r="J193" s="7">
        <f t="shared" si="16"/>
        <v>0</v>
      </c>
      <c r="K193" s="7">
        <f t="shared" si="16"/>
        <v>0</v>
      </c>
      <c r="L193" s="7">
        <f t="shared" si="16"/>
        <v>0</v>
      </c>
      <c r="M193" s="7">
        <f t="shared" si="16"/>
        <v>43078</v>
      </c>
      <c r="N193" s="7">
        <f t="shared" si="16"/>
        <v>0</v>
      </c>
    </row>
    <row r="194" spans="1:14" ht="12.75">
      <c r="A194" s="1" t="s">
        <v>345</v>
      </c>
      <c r="B194" s="2" t="s">
        <v>64</v>
      </c>
      <c r="C194" s="19"/>
      <c r="D194" s="27">
        <v>134100</v>
      </c>
      <c r="E194" s="32">
        <v>268112</v>
      </c>
      <c r="F194" s="34"/>
      <c r="G194" s="32"/>
      <c r="H194" s="27"/>
      <c r="I194" s="32"/>
      <c r="J194" s="34"/>
      <c r="K194" s="32"/>
      <c r="L194" s="34"/>
      <c r="M194" s="47">
        <v>43078</v>
      </c>
      <c r="N194" s="41"/>
    </row>
    <row r="195" spans="1:14" ht="12.75">
      <c r="A195" s="1" t="s">
        <v>346</v>
      </c>
      <c r="B195" s="2" t="s">
        <v>347</v>
      </c>
      <c r="C195" s="19"/>
      <c r="D195" s="27"/>
      <c r="E195" s="32"/>
      <c r="F195" s="34"/>
      <c r="G195" s="32"/>
      <c r="H195" s="27"/>
      <c r="I195" s="32"/>
      <c r="J195" s="34"/>
      <c r="K195" s="32"/>
      <c r="L195" s="34"/>
      <c r="M195" s="47"/>
      <c r="N195" s="41"/>
    </row>
    <row r="196" spans="1:14" ht="12.75">
      <c r="A196" s="1" t="s">
        <v>348</v>
      </c>
      <c r="B196" s="2" t="s">
        <v>349</v>
      </c>
      <c r="C196" s="19"/>
      <c r="D196" s="27"/>
      <c r="E196" s="32"/>
      <c r="F196" s="34"/>
      <c r="G196" s="32"/>
      <c r="H196" s="27"/>
      <c r="I196" s="32"/>
      <c r="J196" s="34"/>
      <c r="K196" s="32"/>
      <c r="L196" s="34"/>
      <c r="M196" s="47"/>
      <c r="N196" s="41"/>
    </row>
    <row r="197" spans="1:14" ht="12.75">
      <c r="A197" s="1" t="s">
        <v>350</v>
      </c>
      <c r="B197" s="2" t="s">
        <v>351</v>
      </c>
      <c r="C197" s="19"/>
      <c r="D197" s="27"/>
      <c r="E197" s="32"/>
      <c r="F197" s="34"/>
      <c r="G197" s="32"/>
      <c r="H197" s="27"/>
      <c r="I197" s="32"/>
      <c r="J197" s="34"/>
      <c r="K197" s="32"/>
      <c r="L197" s="34"/>
      <c r="M197" s="47"/>
      <c r="N197" s="41"/>
    </row>
    <row r="198" spans="1:14" ht="12.75">
      <c r="A198" s="1" t="s">
        <v>352</v>
      </c>
      <c r="B198" s="2" t="s">
        <v>1</v>
      </c>
      <c r="C198" s="19"/>
      <c r="D198" s="27"/>
      <c r="E198" s="32"/>
      <c r="F198" s="34"/>
      <c r="G198" s="32"/>
      <c r="H198" s="27"/>
      <c r="I198" s="32"/>
      <c r="J198" s="34"/>
      <c r="K198" s="32"/>
      <c r="L198" s="34"/>
      <c r="M198" s="47"/>
      <c r="N198" s="41"/>
    </row>
    <row r="199" spans="1:14" s="8" customFormat="1" ht="12.75">
      <c r="A199" s="4" t="s">
        <v>353</v>
      </c>
      <c r="B199" s="5" t="s">
        <v>354</v>
      </c>
      <c r="C199" s="7">
        <f>SUM(C200:C201)</f>
        <v>0</v>
      </c>
      <c r="D199" s="7">
        <f aca="true" t="shared" si="17" ref="D199:N199">SUM(D200:D201)</f>
        <v>0</v>
      </c>
      <c r="E199" s="7">
        <f t="shared" si="17"/>
        <v>0</v>
      </c>
      <c r="F199" s="7">
        <f t="shared" si="17"/>
        <v>0</v>
      </c>
      <c r="G199" s="7">
        <f>SUM(G200:G201)</f>
        <v>0</v>
      </c>
      <c r="H199" s="7">
        <f t="shared" si="17"/>
        <v>0</v>
      </c>
      <c r="I199" s="7">
        <f t="shared" si="17"/>
        <v>0</v>
      </c>
      <c r="J199" s="7">
        <f t="shared" si="17"/>
        <v>0</v>
      </c>
      <c r="K199" s="7">
        <f t="shared" si="17"/>
        <v>0</v>
      </c>
      <c r="L199" s="7">
        <f t="shared" si="17"/>
        <v>0</v>
      </c>
      <c r="M199" s="7">
        <f t="shared" si="17"/>
        <v>0</v>
      </c>
      <c r="N199" s="7">
        <f t="shared" si="17"/>
        <v>0</v>
      </c>
    </row>
    <row r="200" spans="1:14" ht="12.75">
      <c r="A200" s="1" t="s">
        <v>355</v>
      </c>
      <c r="B200" s="2" t="s">
        <v>356</v>
      </c>
      <c r="C200" s="19"/>
      <c r="D200" s="27"/>
      <c r="E200" s="32"/>
      <c r="F200" s="34"/>
      <c r="G200" s="32"/>
      <c r="H200" s="27"/>
      <c r="I200" s="32"/>
      <c r="J200" s="34"/>
      <c r="K200" s="32"/>
      <c r="L200" s="34"/>
      <c r="M200" s="47"/>
      <c r="N200" s="41"/>
    </row>
    <row r="201" spans="1:14" ht="12.75">
      <c r="A201" s="1" t="s">
        <v>357</v>
      </c>
      <c r="B201" s="2" t="s">
        <v>358</v>
      </c>
      <c r="C201" s="19"/>
      <c r="D201" s="27"/>
      <c r="E201" s="32"/>
      <c r="F201" s="34"/>
      <c r="G201" s="32"/>
      <c r="H201" s="27"/>
      <c r="I201" s="32"/>
      <c r="J201" s="34"/>
      <c r="K201" s="32"/>
      <c r="L201" s="34"/>
      <c r="M201" s="47"/>
      <c r="N201" s="41"/>
    </row>
    <row r="202" spans="1:14" s="8" customFormat="1" ht="12.75">
      <c r="A202" s="4" t="s">
        <v>359</v>
      </c>
      <c r="B202" s="5" t="s">
        <v>360</v>
      </c>
      <c r="C202" s="7">
        <f>SUM(C203:C226)</f>
        <v>577110</v>
      </c>
      <c r="D202" s="7">
        <f aca="true" t="shared" si="18" ref="D202:K202">SUM(D203:D226)</f>
        <v>8464156</v>
      </c>
      <c r="E202" s="7">
        <f t="shared" si="18"/>
        <v>53764052</v>
      </c>
      <c r="F202" s="7">
        <f t="shared" si="18"/>
        <v>79319917</v>
      </c>
      <c r="G202" s="7">
        <f>SUM(G203:G226)</f>
        <v>46665437</v>
      </c>
      <c r="H202" s="7">
        <f t="shared" si="18"/>
        <v>-9378795</v>
      </c>
      <c r="I202" s="7">
        <f t="shared" si="18"/>
        <v>4917355</v>
      </c>
      <c r="J202" s="7">
        <f>SUM(J203:J226)</f>
        <v>38351497</v>
      </c>
      <c r="K202" s="7">
        <f t="shared" si="18"/>
        <v>55271163</v>
      </c>
      <c r="L202" s="7">
        <f>SUM(L203:L226)</f>
        <v>7858277</v>
      </c>
      <c r="M202" s="7">
        <f>SUM(M203:M226)</f>
        <v>24810116</v>
      </c>
      <c r="N202" s="7">
        <f>SUM(N203:N226)</f>
        <v>0</v>
      </c>
    </row>
    <row r="203" spans="1:14" ht="12.75">
      <c r="A203" s="1" t="s">
        <v>361</v>
      </c>
      <c r="B203" s="2" t="s">
        <v>362</v>
      </c>
      <c r="C203" s="19"/>
      <c r="D203" s="27"/>
      <c r="E203" s="32"/>
      <c r="F203" s="34"/>
      <c r="G203" s="32"/>
      <c r="H203" s="27"/>
      <c r="I203" s="32"/>
      <c r="J203" s="34"/>
      <c r="K203" s="32"/>
      <c r="L203" s="34"/>
      <c r="M203" s="47"/>
      <c r="N203" s="41"/>
    </row>
    <row r="204" spans="1:14" ht="12.75">
      <c r="A204" s="1" t="s">
        <v>363</v>
      </c>
      <c r="B204" s="2" t="s">
        <v>364</v>
      </c>
      <c r="C204" s="19"/>
      <c r="D204" s="27"/>
      <c r="E204" s="32"/>
      <c r="F204" s="34"/>
      <c r="G204" s="32">
        <v>6438325</v>
      </c>
      <c r="H204" s="27">
        <v>505062</v>
      </c>
      <c r="I204" s="32"/>
      <c r="J204" s="34"/>
      <c r="K204" s="32"/>
      <c r="L204" s="34"/>
      <c r="M204" s="47"/>
      <c r="N204" s="41"/>
    </row>
    <row r="205" spans="1:14" ht="12.75">
      <c r="A205" s="1" t="s">
        <v>365</v>
      </c>
      <c r="B205" s="2" t="s">
        <v>366</v>
      </c>
      <c r="C205" s="19"/>
      <c r="D205" s="27"/>
      <c r="E205" s="32"/>
      <c r="F205" s="34">
        <v>851000</v>
      </c>
      <c r="G205" s="32">
        <v>6000000</v>
      </c>
      <c r="H205" s="27"/>
      <c r="I205" s="32"/>
      <c r="J205" s="34">
        <v>3462761</v>
      </c>
      <c r="K205" s="32"/>
      <c r="L205" s="34"/>
      <c r="M205" s="47"/>
      <c r="N205" s="41"/>
    </row>
    <row r="206" spans="1:14" ht="12.75">
      <c r="A206" s="1" t="s">
        <v>367</v>
      </c>
      <c r="B206" s="2" t="s">
        <v>368</v>
      </c>
      <c r="C206" s="19"/>
      <c r="D206" s="27"/>
      <c r="E206" s="32"/>
      <c r="F206" s="34"/>
      <c r="G206" s="32"/>
      <c r="H206" s="27"/>
      <c r="I206" s="32"/>
      <c r="J206" s="34"/>
      <c r="K206" s="32"/>
      <c r="L206" s="34"/>
      <c r="M206" s="47"/>
      <c r="N206" s="41"/>
    </row>
    <row r="207" spans="1:14" ht="12.75">
      <c r="A207" s="1" t="s">
        <v>369</v>
      </c>
      <c r="B207" s="2" t="s">
        <v>370</v>
      </c>
      <c r="C207" s="19"/>
      <c r="D207" s="27"/>
      <c r="E207" s="32"/>
      <c r="F207" s="34"/>
      <c r="G207" s="32"/>
      <c r="H207" s="27"/>
      <c r="I207" s="32"/>
      <c r="J207" s="34"/>
      <c r="K207" s="32"/>
      <c r="L207" s="34"/>
      <c r="M207" s="47"/>
      <c r="N207" s="41"/>
    </row>
    <row r="208" spans="1:14" ht="12.75">
      <c r="A208" s="1" t="s">
        <v>371</v>
      </c>
      <c r="B208" s="2" t="s">
        <v>65</v>
      </c>
      <c r="C208" s="19"/>
      <c r="D208" s="27">
        <v>2683530</v>
      </c>
      <c r="E208" s="32">
        <v>187440</v>
      </c>
      <c r="F208" s="34">
        <v>6953194</v>
      </c>
      <c r="G208" s="32">
        <v>14044264</v>
      </c>
      <c r="H208" s="27">
        <v>1321000</v>
      </c>
      <c r="I208" s="32">
        <v>3585330</v>
      </c>
      <c r="J208" s="34">
        <v>6460355</v>
      </c>
      <c r="K208" s="32">
        <v>2096560</v>
      </c>
      <c r="L208" s="34">
        <v>1289260</v>
      </c>
      <c r="M208" s="47">
        <v>4721710</v>
      </c>
      <c r="N208" s="41"/>
    </row>
    <row r="209" spans="1:14" ht="12.75">
      <c r="A209" s="1" t="s">
        <v>372</v>
      </c>
      <c r="B209" s="2" t="s">
        <v>66</v>
      </c>
      <c r="C209" s="19"/>
      <c r="D209" s="27">
        <v>2692635</v>
      </c>
      <c r="E209" s="32"/>
      <c r="F209" s="34">
        <v>1276897</v>
      </c>
      <c r="G209" s="32">
        <v>63546</v>
      </c>
      <c r="H209" s="27"/>
      <c r="I209" s="32"/>
      <c r="J209" s="34">
        <v>363307</v>
      </c>
      <c r="K209" s="32">
        <v>1772506</v>
      </c>
      <c r="L209" s="34">
        <v>521132</v>
      </c>
      <c r="M209" s="47"/>
      <c r="N209" s="41"/>
    </row>
    <row r="210" spans="1:14" ht="12.75">
      <c r="A210" s="1" t="s">
        <v>373</v>
      </c>
      <c r="B210" s="2" t="s">
        <v>374</v>
      </c>
      <c r="C210" s="19"/>
      <c r="D210" s="27">
        <v>2700000</v>
      </c>
      <c r="E210" s="32">
        <v>800000</v>
      </c>
      <c r="F210" s="34"/>
      <c r="G210" s="32">
        <v>12843984</v>
      </c>
      <c r="H210" s="27">
        <v>-12413984</v>
      </c>
      <c r="I210" s="32">
        <v>750000</v>
      </c>
      <c r="J210" s="34">
        <v>13734416</v>
      </c>
      <c r="K210" s="32"/>
      <c r="L210" s="34">
        <v>5000000</v>
      </c>
      <c r="M210" s="47"/>
      <c r="N210" s="41"/>
    </row>
    <row r="211" spans="1:14" ht="12.75">
      <c r="A211" s="1" t="s">
        <v>375</v>
      </c>
      <c r="B211" s="2" t="s">
        <v>376</v>
      </c>
      <c r="C211" s="19"/>
      <c r="D211" s="27"/>
      <c r="E211" s="32"/>
      <c r="F211" s="34"/>
      <c r="G211" s="32"/>
      <c r="H211" s="27"/>
      <c r="I211" s="32"/>
      <c r="J211" s="34"/>
      <c r="K211" s="32"/>
      <c r="L211" s="34"/>
      <c r="M211" s="47"/>
      <c r="N211" s="41"/>
    </row>
    <row r="212" spans="1:14" ht="12.75">
      <c r="A212" s="1" t="s">
        <v>377</v>
      </c>
      <c r="B212" s="2" t="s">
        <v>378</v>
      </c>
      <c r="C212" s="19"/>
      <c r="D212" s="27"/>
      <c r="E212" s="32"/>
      <c r="F212" s="34"/>
      <c r="G212" s="32"/>
      <c r="H212" s="27"/>
      <c r="I212" s="32"/>
      <c r="J212" s="34"/>
      <c r="K212" s="32"/>
      <c r="L212" s="34"/>
      <c r="M212" s="47"/>
      <c r="N212" s="41"/>
    </row>
    <row r="213" spans="1:14" ht="12.75">
      <c r="A213" s="1" t="s">
        <v>379</v>
      </c>
      <c r="B213" s="2" t="s">
        <v>380</v>
      </c>
      <c r="C213" s="19"/>
      <c r="D213" s="27"/>
      <c r="E213" s="32"/>
      <c r="F213" s="34"/>
      <c r="G213" s="32"/>
      <c r="H213" s="27"/>
      <c r="I213" s="32"/>
      <c r="J213" s="34"/>
      <c r="K213" s="32"/>
      <c r="L213" s="34"/>
      <c r="M213" s="47"/>
      <c r="N213" s="41"/>
    </row>
    <row r="214" spans="1:14" ht="12.75">
      <c r="A214" s="1" t="s">
        <v>381</v>
      </c>
      <c r="B214" s="2" t="s">
        <v>382</v>
      </c>
      <c r="C214" s="19"/>
      <c r="D214" s="27"/>
      <c r="E214" s="32"/>
      <c r="F214" s="34"/>
      <c r="G214" s="32"/>
      <c r="H214" s="27"/>
      <c r="I214" s="32"/>
      <c r="J214" s="34"/>
      <c r="K214" s="32"/>
      <c r="L214" s="34"/>
      <c r="M214" s="47"/>
      <c r="N214" s="41"/>
    </row>
    <row r="215" spans="1:14" ht="12.75">
      <c r="A215" s="1" t="s">
        <v>383</v>
      </c>
      <c r="B215" s="2" t="s">
        <v>384</v>
      </c>
      <c r="C215" s="19"/>
      <c r="D215" s="27"/>
      <c r="E215" s="32"/>
      <c r="F215" s="34"/>
      <c r="G215" s="32"/>
      <c r="H215" s="27"/>
      <c r="I215" s="32"/>
      <c r="J215" s="34"/>
      <c r="K215" s="32"/>
      <c r="L215" s="34"/>
      <c r="M215" s="47"/>
      <c r="N215" s="41"/>
    </row>
    <row r="216" spans="1:14" ht="12.75">
      <c r="A216" s="1" t="s">
        <v>385</v>
      </c>
      <c r="B216" s="2" t="s">
        <v>386</v>
      </c>
      <c r="C216" s="19"/>
      <c r="D216" s="27"/>
      <c r="E216" s="32"/>
      <c r="F216" s="34"/>
      <c r="G216" s="32"/>
      <c r="H216" s="27"/>
      <c r="I216" s="32"/>
      <c r="J216" s="34"/>
      <c r="K216" s="32"/>
      <c r="L216" s="34"/>
      <c r="M216" s="47">
        <v>3456825</v>
      </c>
      <c r="N216" s="41"/>
    </row>
    <row r="217" spans="1:14" ht="12.75">
      <c r="A217" s="1" t="s">
        <v>387</v>
      </c>
      <c r="B217" s="2" t="s">
        <v>388</v>
      </c>
      <c r="C217" s="19"/>
      <c r="D217" s="27"/>
      <c r="E217" s="32"/>
      <c r="F217" s="34"/>
      <c r="G217" s="32"/>
      <c r="H217" s="27"/>
      <c r="I217" s="32"/>
      <c r="J217" s="34"/>
      <c r="K217" s="32"/>
      <c r="L217" s="34"/>
      <c r="M217" s="47"/>
      <c r="N217" s="41"/>
    </row>
    <row r="218" spans="1:14" ht="12.75">
      <c r="A218" s="1" t="s">
        <v>389</v>
      </c>
      <c r="B218" s="2" t="s">
        <v>67</v>
      </c>
      <c r="C218" s="19">
        <v>577110</v>
      </c>
      <c r="D218" s="27">
        <v>387991</v>
      </c>
      <c r="E218" s="32">
        <v>51794613</v>
      </c>
      <c r="F218" s="34">
        <v>5170852</v>
      </c>
      <c r="G218" s="32">
        <v>1911342</v>
      </c>
      <c r="H218" s="27">
        <v>1209127</v>
      </c>
      <c r="I218" s="32">
        <v>582025</v>
      </c>
      <c r="J218" s="34">
        <v>7775658</v>
      </c>
      <c r="K218" s="32">
        <v>5778712</v>
      </c>
      <c r="L218" s="34">
        <v>1047885</v>
      </c>
      <c r="M218" s="47">
        <v>754195</v>
      </c>
      <c r="N218" s="41"/>
    </row>
    <row r="219" spans="1:14" ht="12.75">
      <c r="A219" s="1" t="s">
        <v>390</v>
      </c>
      <c r="B219" s="2" t="s">
        <v>391</v>
      </c>
      <c r="C219" s="19"/>
      <c r="D219" s="27"/>
      <c r="E219" s="32"/>
      <c r="F219" s="34"/>
      <c r="G219" s="32"/>
      <c r="H219" s="27"/>
      <c r="I219" s="32"/>
      <c r="J219" s="34"/>
      <c r="K219" s="32"/>
      <c r="L219" s="34"/>
      <c r="M219" s="47"/>
      <c r="N219" s="41"/>
    </row>
    <row r="220" spans="1:14" ht="12.75">
      <c r="A220" s="1" t="s">
        <v>595</v>
      </c>
      <c r="B220" s="2" t="s">
        <v>596</v>
      </c>
      <c r="C220" s="19"/>
      <c r="D220" s="27"/>
      <c r="E220" s="32">
        <v>981999</v>
      </c>
      <c r="F220" s="34">
        <v>67974</v>
      </c>
      <c r="G220" s="32">
        <v>363976</v>
      </c>
      <c r="H220" s="27"/>
      <c r="I220" s="32"/>
      <c r="J220" s="34"/>
      <c r="K220" s="32">
        <v>45999</v>
      </c>
      <c r="L220" s="34"/>
      <c r="M220" s="47"/>
      <c r="N220" s="41"/>
    </row>
    <row r="221" spans="1:14" ht="12.75">
      <c r="A221" s="1" t="s">
        <v>392</v>
      </c>
      <c r="B221" s="2" t="s">
        <v>393</v>
      </c>
      <c r="C221" s="19"/>
      <c r="D221" s="27"/>
      <c r="E221" s="32"/>
      <c r="F221" s="34"/>
      <c r="G221" s="32"/>
      <c r="H221" s="27"/>
      <c r="I221" s="32"/>
      <c r="J221" s="34"/>
      <c r="K221" s="32"/>
      <c r="L221" s="34"/>
      <c r="M221" s="47"/>
      <c r="N221" s="41"/>
    </row>
    <row r="222" spans="1:14" ht="12.75">
      <c r="A222" s="1" t="s">
        <v>394</v>
      </c>
      <c r="B222" s="2" t="s">
        <v>376</v>
      </c>
      <c r="C222" s="19"/>
      <c r="D222" s="27"/>
      <c r="E222" s="32"/>
      <c r="F222" s="34"/>
      <c r="G222" s="32"/>
      <c r="H222" s="27"/>
      <c r="I222" s="32"/>
      <c r="J222" s="34"/>
      <c r="K222" s="32"/>
      <c r="L222" s="34"/>
      <c r="M222" s="47"/>
      <c r="N222" s="41"/>
    </row>
    <row r="223" spans="1:14" ht="12.75">
      <c r="A223" s="1" t="s">
        <v>395</v>
      </c>
      <c r="B223" s="2" t="s">
        <v>396</v>
      </c>
      <c r="C223" s="19"/>
      <c r="D223" s="27"/>
      <c r="E223" s="32"/>
      <c r="F223" s="34"/>
      <c r="G223" s="32"/>
      <c r="H223" s="27"/>
      <c r="I223" s="32"/>
      <c r="J223" s="34"/>
      <c r="K223" s="32"/>
      <c r="L223" s="34"/>
      <c r="M223" s="47"/>
      <c r="N223" s="41"/>
    </row>
    <row r="224" spans="1:14" ht="12.75">
      <c r="A224" s="1" t="s">
        <v>397</v>
      </c>
      <c r="B224" s="2" t="s">
        <v>398</v>
      </c>
      <c r="C224" s="19"/>
      <c r="D224" s="27"/>
      <c r="E224" s="32"/>
      <c r="F224" s="34"/>
      <c r="G224" s="32"/>
      <c r="H224" s="27"/>
      <c r="I224" s="32"/>
      <c r="J224" s="34"/>
      <c r="K224" s="32"/>
      <c r="L224" s="34"/>
      <c r="M224" s="47"/>
      <c r="N224" s="41"/>
    </row>
    <row r="225" spans="1:14" ht="12.75">
      <c r="A225" s="1" t="s">
        <v>399</v>
      </c>
      <c r="B225" s="2" t="s">
        <v>400</v>
      </c>
      <c r="C225" s="19"/>
      <c r="D225" s="27"/>
      <c r="E225" s="32"/>
      <c r="F225" s="34">
        <v>50000000</v>
      </c>
      <c r="G225" s="32"/>
      <c r="H225" s="27"/>
      <c r="I225" s="32"/>
      <c r="J225" s="34">
        <v>4000000</v>
      </c>
      <c r="K225" s="32">
        <v>45577386</v>
      </c>
      <c r="L225" s="34"/>
      <c r="M225" s="47"/>
      <c r="N225" s="41"/>
    </row>
    <row r="226" spans="1:14" ht="12.75">
      <c r="A226" s="1" t="s">
        <v>401</v>
      </c>
      <c r="B226" s="2" t="s">
        <v>402</v>
      </c>
      <c r="C226" s="19"/>
      <c r="D226" s="27"/>
      <c r="E226" s="32"/>
      <c r="F226" s="34">
        <v>15000000</v>
      </c>
      <c r="G226" s="32">
        <v>5000000</v>
      </c>
      <c r="H226" s="27"/>
      <c r="I226" s="32"/>
      <c r="J226" s="34">
        <v>2555000</v>
      </c>
      <c r="K226" s="32"/>
      <c r="L226" s="34"/>
      <c r="M226" s="47">
        <v>15877386</v>
      </c>
      <c r="N226" s="41"/>
    </row>
    <row r="227" spans="1:14" s="8" customFormat="1" ht="12.75">
      <c r="A227" s="4" t="s">
        <v>403</v>
      </c>
      <c r="B227" s="5" t="s">
        <v>404</v>
      </c>
      <c r="C227" s="7">
        <f>C229+C230</f>
        <v>0</v>
      </c>
      <c r="D227" s="7">
        <f>SUM(D228:D231)</f>
        <v>0</v>
      </c>
      <c r="E227" s="7">
        <f aca="true" t="shared" si="19" ref="E227:N227">E229+E230</f>
        <v>0</v>
      </c>
      <c r="F227" s="7">
        <f t="shared" si="19"/>
        <v>0</v>
      </c>
      <c r="G227" s="7">
        <f t="shared" si="19"/>
        <v>0</v>
      </c>
      <c r="H227" s="7">
        <f>H229+H230+H228</f>
        <v>36533439</v>
      </c>
      <c r="I227" s="7">
        <f>SUM(I228:I231)</f>
        <v>0</v>
      </c>
      <c r="J227" s="7">
        <f>SUM(J228:J231)</f>
        <v>0</v>
      </c>
      <c r="K227" s="7">
        <f t="shared" si="19"/>
        <v>0</v>
      </c>
      <c r="L227" s="7">
        <f t="shared" si="19"/>
        <v>0</v>
      </c>
      <c r="M227" s="7">
        <f>SUM(M228:M231)</f>
        <v>0</v>
      </c>
      <c r="N227" s="7">
        <f t="shared" si="19"/>
        <v>0</v>
      </c>
    </row>
    <row r="228" spans="1:14" ht="12.75">
      <c r="A228" s="1" t="s">
        <v>405</v>
      </c>
      <c r="B228" s="2" t="s">
        <v>406</v>
      </c>
      <c r="C228" s="19"/>
      <c r="D228" s="27"/>
      <c r="E228" s="32"/>
      <c r="F228" s="34"/>
      <c r="G228" s="32"/>
      <c r="H228" s="27"/>
      <c r="I228" s="32"/>
      <c r="J228" s="34"/>
      <c r="K228" s="32"/>
      <c r="L228" s="34"/>
      <c r="M228" s="47"/>
      <c r="N228" s="41"/>
    </row>
    <row r="229" spans="1:14" ht="12.75">
      <c r="A229" s="1" t="s">
        <v>407</v>
      </c>
      <c r="B229" s="2" t="s">
        <v>406</v>
      </c>
      <c r="C229" s="19"/>
      <c r="D229" s="27"/>
      <c r="E229" s="32"/>
      <c r="F229" s="34"/>
      <c r="G229" s="32"/>
      <c r="H229" s="27"/>
      <c r="I229" s="32"/>
      <c r="J229" s="34"/>
      <c r="K229" s="32"/>
      <c r="L229" s="34"/>
      <c r="M229" s="47"/>
      <c r="N229" s="41"/>
    </row>
    <row r="230" spans="1:14" ht="12.75">
      <c r="A230" s="1" t="s">
        <v>408</v>
      </c>
      <c r="B230" s="2" t="s">
        <v>409</v>
      </c>
      <c r="C230" s="19"/>
      <c r="D230" s="27"/>
      <c r="E230" s="32"/>
      <c r="F230" s="34"/>
      <c r="G230" s="32"/>
      <c r="H230" s="27">
        <v>36533439</v>
      </c>
      <c r="I230" s="32"/>
      <c r="J230" s="34"/>
      <c r="K230" s="32"/>
      <c r="L230" s="34"/>
      <c r="M230" s="47"/>
      <c r="N230" s="41"/>
    </row>
    <row r="231" spans="1:14" ht="12.75">
      <c r="A231" s="1" t="s">
        <v>410</v>
      </c>
      <c r="B231" s="2" t="s">
        <v>411</v>
      </c>
      <c r="C231" s="19"/>
      <c r="D231" s="27"/>
      <c r="E231" s="32"/>
      <c r="F231" s="34"/>
      <c r="G231" s="32"/>
      <c r="H231" s="27"/>
      <c r="I231" s="32"/>
      <c r="J231" s="34"/>
      <c r="K231" s="32"/>
      <c r="L231" s="34"/>
      <c r="M231" s="47"/>
      <c r="N231" s="41"/>
    </row>
    <row r="232" spans="1:14" s="8" customFormat="1" ht="12.75">
      <c r="A232" s="4" t="s">
        <v>412</v>
      </c>
      <c r="B232" s="5" t="s">
        <v>413</v>
      </c>
      <c r="C232" s="7">
        <f>SUM(C233:C247)</f>
        <v>7669413</v>
      </c>
      <c r="D232" s="7">
        <f aca="true" t="shared" si="20" ref="D232:N232">SUM(D233:D247)</f>
        <v>62274</v>
      </c>
      <c r="E232" s="7">
        <f t="shared" si="20"/>
        <v>51101052</v>
      </c>
      <c r="F232" s="7">
        <f t="shared" si="20"/>
        <v>98680483</v>
      </c>
      <c r="G232" s="7">
        <f>SUM(G233:G247)</f>
        <v>4398522</v>
      </c>
      <c r="H232" s="7">
        <f t="shared" si="20"/>
        <v>32262597</v>
      </c>
      <c r="I232" s="7">
        <f t="shared" si="20"/>
        <v>456985</v>
      </c>
      <c r="J232" s="7">
        <f t="shared" si="20"/>
        <v>10971476</v>
      </c>
      <c r="K232" s="7">
        <f t="shared" si="20"/>
        <v>0</v>
      </c>
      <c r="L232" s="7">
        <f t="shared" si="20"/>
        <v>0</v>
      </c>
      <c r="M232" s="7">
        <f t="shared" si="20"/>
        <v>0</v>
      </c>
      <c r="N232" s="7">
        <f t="shared" si="20"/>
        <v>0</v>
      </c>
    </row>
    <row r="233" spans="1:14" ht="12.75">
      <c r="A233" s="1" t="s">
        <v>414</v>
      </c>
      <c r="B233" s="2" t="s">
        <v>415</v>
      </c>
      <c r="C233" s="19"/>
      <c r="D233" s="27"/>
      <c r="E233" s="32"/>
      <c r="F233" s="34"/>
      <c r="G233" s="32"/>
      <c r="H233" s="27"/>
      <c r="I233" s="32"/>
      <c r="J233" s="34"/>
      <c r="K233" s="32"/>
      <c r="L233" s="34"/>
      <c r="M233" s="47"/>
      <c r="N233" s="41"/>
    </row>
    <row r="234" spans="1:14" ht="12.75">
      <c r="A234" s="1" t="s">
        <v>416</v>
      </c>
      <c r="B234" s="2" t="s">
        <v>417</v>
      </c>
      <c r="C234" s="19"/>
      <c r="D234" s="27"/>
      <c r="E234" s="32"/>
      <c r="F234" s="34"/>
      <c r="G234" s="32"/>
      <c r="H234" s="27"/>
      <c r="I234" s="32"/>
      <c r="J234" s="34"/>
      <c r="K234" s="32"/>
      <c r="L234" s="34"/>
      <c r="M234" s="47"/>
      <c r="N234" s="41"/>
    </row>
    <row r="235" spans="1:14" ht="12.75">
      <c r="A235" s="1" t="s">
        <v>418</v>
      </c>
      <c r="B235" s="2" t="s">
        <v>419</v>
      </c>
      <c r="C235" s="19"/>
      <c r="D235" s="27"/>
      <c r="E235" s="32">
        <v>51101052</v>
      </c>
      <c r="F235" s="34">
        <v>96979431</v>
      </c>
      <c r="G235" s="32">
        <v>1126596</v>
      </c>
      <c r="H235" s="27">
        <v>31589999</v>
      </c>
      <c r="I235" s="32"/>
      <c r="J235" s="34"/>
      <c r="K235" s="32"/>
      <c r="L235" s="34"/>
      <c r="M235" s="47"/>
      <c r="N235" s="41"/>
    </row>
    <row r="236" spans="1:14" ht="12.75">
      <c r="A236" s="1" t="s">
        <v>420</v>
      </c>
      <c r="B236" s="2" t="s">
        <v>421</v>
      </c>
      <c r="C236" s="19"/>
      <c r="D236" s="27"/>
      <c r="E236" s="32"/>
      <c r="F236" s="34">
        <v>196271</v>
      </c>
      <c r="G236" s="32"/>
      <c r="H236" s="27"/>
      <c r="I236" s="32"/>
      <c r="J236" s="34"/>
      <c r="K236" s="32"/>
      <c r="L236" s="34"/>
      <c r="M236" s="47"/>
      <c r="N236" s="41"/>
    </row>
    <row r="237" spans="1:14" ht="12.75">
      <c r="A237" s="1" t="s">
        <v>422</v>
      </c>
      <c r="B237" s="2" t="s">
        <v>423</v>
      </c>
      <c r="C237" s="19"/>
      <c r="D237" s="27"/>
      <c r="E237" s="32"/>
      <c r="F237" s="34"/>
      <c r="G237" s="32"/>
      <c r="H237" s="27"/>
      <c r="I237" s="32"/>
      <c r="J237" s="34"/>
      <c r="K237" s="32"/>
      <c r="L237" s="34"/>
      <c r="M237" s="47"/>
      <c r="N237" s="41"/>
    </row>
    <row r="238" spans="1:14" ht="12.75">
      <c r="A238" s="1" t="s">
        <v>424</v>
      </c>
      <c r="B238" s="2" t="s">
        <v>425</v>
      </c>
      <c r="C238" s="19">
        <v>7669413</v>
      </c>
      <c r="D238" s="27"/>
      <c r="E238" s="32"/>
      <c r="F238" s="34"/>
      <c r="G238" s="32">
        <v>427678</v>
      </c>
      <c r="H238" s="27"/>
      <c r="I238" s="32">
        <v>456985</v>
      </c>
      <c r="J238" s="34"/>
      <c r="K238" s="32"/>
      <c r="L238" s="34"/>
      <c r="M238" s="47"/>
      <c r="N238" s="41"/>
    </row>
    <row r="239" spans="1:14" ht="12.75">
      <c r="A239" s="1" t="s">
        <v>426</v>
      </c>
      <c r="B239" s="2" t="s">
        <v>427</v>
      </c>
      <c r="C239" s="19"/>
      <c r="D239" s="27"/>
      <c r="E239" s="32"/>
      <c r="F239" s="34"/>
      <c r="G239" s="32"/>
      <c r="H239" s="27"/>
      <c r="I239" s="32"/>
      <c r="J239" s="34"/>
      <c r="K239" s="32"/>
      <c r="L239" s="34"/>
      <c r="M239" s="47"/>
      <c r="N239" s="41"/>
    </row>
    <row r="240" spans="1:14" ht="12.75">
      <c r="A240" s="1" t="s">
        <v>428</v>
      </c>
      <c r="B240" s="2" t="s">
        <v>2</v>
      </c>
      <c r="C240" s="19"/>
      <c r="D240" s="27"/>
      <c r="E240" s="32"/>
      <c r="F240" s="34"/>
      <c r="G240" s="32">
        <v>2844248</v>
      </c>
      <c r="H240" s="27">
        <v>672598</v>
      </c>
      <c r="I240" s="32"/>
      <c r="J240" s="34"/>
      <c r="K240" s="32"/>
      <c r="L240" s="34"/>
      <c r="M240" s="47"/>
      <c r="N240" s="41"/>
    </row>
    <row r="241" spans="1:14" ht="12.75">
      <c r="A241" s="1" t="s">
        <v>429</v>
      </c>
      <c r="B241" s="2" t="s">
        <v>430</v>
      </c>
      <c r="C241" s="19"/>
      <c r="D241" s="27"/>
      <c r="E241" s="32"/>
      <c r="F241" s="34"/>
      <c r="G241" s="32"/>
      <c r="H241" s="27"/>
      <c r="I241" s="32"/>
      <c r="J241" s="34"/>
      <c r="K241" s="32"/>
      <c r="L241" s="34"/>
      <c r="M241" s="47"/>
      <c r="N241" s="41"/>
    </row>
    <row r="242" spans="1:14" ht="12.75">
      <c r="A242" s="1" t="s">
        <v>431</v>
      </c>
      <c r="B242" s="2" t="s">
        <v>432</v>
      </c>
      <c r="C242" s="19"/>
      <c r="D242" s="27">
        <v>62274</v>
      </c>
      <c r="E242" s="32"/>
      <c r="F242" s="34">
        <v>1504781</v>
      </c>
      <c r="G242" s="32"/>
      <c r="H242" s="27"/>
      <c r="I242" s="32"/>
      <c r="J242" s="34">
        <v>10971476</v>
      </c>
      <c r="K242" s="32"/>
      <c r="L242" s="34"/>
      <c r="M242" s="47"/>
      <c r="N242" s="41"/>
    </row>
    <row r="243" spans="1:14" ht="12.75">
      <c r="A243" s="1" t="s">
        <v>433</v>
      </c>
      <c r="B243" s="2" t="s">
        <v>434</v>
      </c>
      <c r="C243" s="19"/>
      <c r="D243" s="27"/>
      <c r="E243" s="32"/>
      <c r="F243" s="34"/>
      <c r="G243" s="32"/>
      <c r="H243" s="27"/>
      <c r="I243" s="32"/>
      <c r="J243" s="34"/>
      <c r="K243" s="32"/>
      <c r="L243" s="34"/>
      <c r="M243" s="47"/>
      <c r="N243" s="41"/>
    </row>
    <row r="244" spans="1:14" ht="12.75">
      <c r="A244" s="1" t="s">
        <v>435</v>
      </c>
      <c r="B244" s="2" t="s">
        <v>436</v>
      </c>
      <c r="C244" s="19"/>
      <c r="D244" s="27"/>
      <c r="E244" s="32"/>
      <c r="F244" s="34"/>
      <c r="G244" s="32"/>
      <c r="H244" s="27"/>
      <c r="I244" s="32"/>
      <c r="J244" s="34"/>
      <c r="K244" s="32"/>
      <c r="L244" s="34"/>
      <c r="M244" s="47"/>
      <c r="N244" s="41"/>
    </row>
    <row r="245" spans="1:14" ht="12.75">
      <c r="A245" s="1" t="s">
        <v>437</v>
      </c>
      <c r="B245" s="2" t="s">
        <v>438</v>
      </c>
      <c r="C245" s="19"/>
      <c r="D245" s="27"/>
      <c r="E245" s="32"/>
      <c r="F245" s="34"/>
      <c r="G245" s="32"/>
      <c r="H245" s="27"/>
      <c r="I245" s="32"/>
      <c r="J245" s="34"/>
      <c r="K245" s="32"/>
      <c r="L245" s="34"/>
      <c r="M245" s="47"/>
      <c r="N245" s="41"/>
    </row>
    <row r="246" spans="1:14" ht="12.75">
      <c r="A246" s="1" t="s">
        <v>439</v>
      </c>
      <c r="B246" s="2" t="s">
        <v>440</v>
      </c>
      <c r="C246" s="19"/>
      <c r="D246" s="27"/>
      <c r="E246" s="32"/>
      <c r="F246" s="34"/>
      <c r="G246" s="32"/>
      <c r="H246" s="27"/>
      <c r="I246" s="32"/>
      <c r="J246" s="34"/>
      <c r="K246" s="32"/>
      <c r="L246" s="34"/>
      <c r="M246" s="47"/>
      <c r="N246" s="41"/>
    </row>
    <row r="247" spans="1:14" ht="12.75">
      <c r="A247" s="1" t="s">
        <v>441</v>
      </c>
      <c r="B247" s="2" t="s">
        <v>442</v>
      </c>
      <c r="C247" s="19"/>
      <c r="D247" s="27"/>
      <c r="E247" s="32"/>
      <c r="F247" s="34"/>
      <c r="G247" s="32"/>
      <c r="H247" s="27"/>
      <c r="I247" s="32"/>
      <c r="J247" s="34"/>
      <c r="K247" s="32"/>
      <c r="L247" s="34"/>
      <c r="M247" s="47"/>
      <c r="N247" s="41"/>
    </row>
    <row r="248" spans="1:14" s="8" customFormat="1" ht="12.75">
      <c r="A248" s="4" t="s">
        <v>443</v>
      </c>
      <c r="B248" s="5" t="s">
        <v>444</v>
      </c>
      <c r="C248" s="7">
        <f>SUM(C249:C267)</f>
        <v>0</v>
      </c>
      <c r="D248" s="7">
        <f aca="true" t="shared" si="21" ref="D248:N248">SUM(D249:D267)</f>
        <v>14466539</v>
      </c>
      <c r="E248" s="7">
        <f t="shared" si="21"/>
        <v>13358921</v>
      </c>
      <c r="F248" s="7">
        <f t="shared" si="21"/>
        <v>5600000</v>
      </c>
      <c r="G248" s="7">
        <f>SUM(G249:G267)</f>
        <v>95740368</v>
      </c>
      <c r="H248" s="7">
        <f t="shared" si="21"/>
        <v>128933979</v>
      </c>
      <c r="I248" s="7">
        <f t="shared" si="21"/>
        <v>105984273</v>
      </c>
      <c r="J248" s="7">
        <f t="shared" si="21"/>
        <v>62251726</v>
      </c>
      <c r="K248" s="7">
        <f t="shared" si="21"/>
        <v>6900000</v>
      </c>
      <c r="L248" s="7">
        <f t="shared" si="21"/>
        <v>6900000</v>
      </c>
      <c r="M248" s="7">
        <f t="shared" si="21"/>
        <v>55539220</v>
      </c>
      <c r="N248" s="7">
        <f t="shared" si="21"/>
        <v>0</v>
      </c>
    </row>
    <row r="249" spans="1:14" ht="12.75">
      <c r="A249" s="1" t="s">
        <v>445</v>
      </c>
      <c r="B249" s="2" t="s">
        <v>446</v>
      </c>
      <c r="C249" s="19"/>
      <c r="D249" s="27"/>
      <c r="E249" s="32"/>
      <c r="F249" s="34"/>
      <c r="G249" s="32"/>
      <c r="H249" s="27"/>
      <c r="I249" s="32"/>
      <c r="J249" s="34"/>
      <c r="K249" s="32"/>
      <c r="L249" s="34"/>
      <c r="M249" s="47"/>
      <c r="N249" s="41"/>
    </row>
    <row r="250" spans="1:14" ht="12.75">
      <c r="A250" s="1" t="s">
        <v>447</v>
      </c>
      <c r="B250" s="2" t="s">
        <v>448</v>
      </c>
      <c r="C250" s="19"/>
      <c r="D250" s="27"/>
      <c r="E250" s="32"/>
      <c r="F250" s="34"/>
      <c r="G250" s="32"/>
      <c r="H250" s="27"/>
      <c r="I250" s="32"/>
      <c r="J250" s="34"/>
      <c r="K250" s="32"/>
      <c r="L250" s="34"/>
      <c r="M250" s="47"/>
      <c r="N250" s="41"/>
    </row>
    <row r="251" spans="1:14" ht="12.75">
      <c r="A251" s="1" t="s">
        <v>449</v>
      </c>
      <c r="B251" s="2" t="s">
        <v>450</v>
      </c>
      <c r="C251" s="19"/>
      <c r="D251" s="27">
        <v>10785000</v>
      </c>
      <c r="E251" s="32">
        <v>6200000</v>
      </c>
      <c r="F251" s="34">
        <v>5600000</v>
      </c>
      <c r="G251" s="32">
        <v>4300000</v>
      </c>
      <c r="H251" s="27">
        <v>4300000</v>
      </c>
      <c r="I251" s="32">
        <v>3300000</v>
      </c>
      <c r="J251" s="34">
        <v>8300000</v>
      </c>
      <c r="K251" s="32">
        <v>6900000</v>
      </c>
      <c r="L251" s="34"/>
      <c r="M251" s="47">
        <v>10395000</v>
      </c>
      <c r="N251" s="41"/>
    </row>
    <row r="252" spans="1:14" ht="25.5">
      <c r="A252" s="1" t="s">
        <v>451</v>
      </c>
      <c r="B252" s="2" t="s">
        <v>452</v>
      </c>
      <c r="C252" s="19"/>
      <c r="D252" s="27"/>
      <c r="E252" s="32"/>
      <c r="F252" s="34"/>
      <c r="G252" s="32"/>
      <c r="H252" s="27"/>
      <c r="I252" s="32"/>
      <c r="J252" s="34"/>
      <c r="K252" s="32"/>
      <c r="L252" s="34"/>
      <c r="M252" s="47"/>
      <c r="N252" s="41"/>
    </row>
    <row r="253" spans="1:14" ht="12.75">
      <c r="A253" s="1" t="s">
        <v>453</v>
      </c>
      <c r="B253" s="2" t="s">
        <v>454</v>
      </c>
      <c r="C253" s="19"/>
      <c r="D253" s="27"/>
      <c r="E253" s="32"/>
      <c r="F253" s="34"/>
      <c r="G253" s="32"/>
      <c r="H253" s="27"/>
      <c r="I253" s="32"/>
      <c r="J253" s="34"/>
      <c r="K253" s="32"/>
      <c r="L253" s="34"/>
      <c r="M253" s="47"/>
      <c r="N253" s="41"/>
    </row>
    <row r="254" spans="1:14" ht="12.75">
      <c r="A254" s="1" t="s">
        <v>455</v>
      </c>
      <c r="B254" s="2" t="s">
        <v>456</v>
      </c>
      <c r="C254" s="19"/>
      <c r="D254" s="27"/>
      <c r="E254" s="32"/>
      <c r="F254" s="34"/>
      <c r="G254" s="32"/>
      <c r="H254" s="27"/>
      <c r="I254" s="32"/>
      <c r="J254" s="34"/>
      <c r="K254" s="32"/>
      <c r="L254" s="34"/>
      <c r="M254" s="47"/>
      <c r="N254" s="41"/>
    </row>
    <row r="255" spans="1:14" ht="12.75">
      <c r="A255" s="1" t="s">
        <v>457</v>
      </c>
      <c r="B255" s="2" t="s">
        <v>448</v>
      </c>
      <c r="C255" s="19"/>
      <c r="D255" s="27"/>
      <c r="E255" s="32"/>
      <c r="F255" s="34"/>
      <c r="G255" s="32"/>
      <c r="H255" s="27"/>
      <c r="I255" s="32"/>
      <c r="J255" s="34"/>
      <c r="K255" s="32"/>
      <c r="L255" s="34"/>
      <c r="M255" s="47"/>
      <c r="N255" s="41"/>
    </row>
    <row r="256" spans="1:14" ht="12.75">
      <c r="A256" s="1" t="s">
        <v>458</v>
      </c>
      <c r="B256" s="2" t="s">
        <v>450</v>
      </c>
      <c r="C256" s="19"/>
      <c r="D256" s="27"/>
      <c r="E256" s="32"/>
      <c r="F256" s="34"/>
      <c r="G256" s="32"/>
      <c r="H256" s="27"/>
      <c r="I256" s="32">
        <v>4776667</v>
      </c>
      <c r="J256" s="34"/>
      <c r="K256" s="32"/>
      <c r="L256" s="34">
        <v>6900000</v>
      </c>
      <c r="M256" s="47"/>
      <c r="N256" s="41"/>
    </row>
    <row r="257" spans="1:14" ht="12.75">
      <c r="A257" s="1" t="s">
        <v>459</v>
      </c>
      <c r="B257" s="2" t="s">
        <v>415</v>
      </c>
      <c r="C257" s="19"/>
      <c r="D257" s="27"/>
      <c r="E257" s="32"/>
      <c r="F257" s="34"/>
      <c r="G257" s="32"/>
      <c r="H257" s="27"/>
      <c r="I257" s="32"/>
      <c r="J257" s="34"/>
      <c r="K257" s="32"/>
      <c r="L257" s="34"/>
      <c r="M257" s="47"/>
      <c r="N257" s="41"/>
    </row>
    <row r="258" spans="1:14" ht="12.75">
      <c r="A258" s="1" t="s">
        <v>460</v>
      </c>
      <c r="B258" s="2" t="s">
        <v>68</v>
      </c>
      <c r="C258" s="19"/>
      <c r="D258" s="27">
        <v>3681539</v>
      </c>
      <c r="E258" s="32">
        <v>7158921</v>
      </c>
      <c r="F258" s="34"/>
      <c r="G258" s="32">
        <v>91440368</v>
      </c>
      <c r="H258" s="27">
        <v>124633979</v>
      </c>
      <c r="I258" s="32">
        <v>97907606</v>
      </c>
      <c r="J258" s="34">
        <v>53951726</v>
      </c>
      <c r="K258" s="32"/>
      <c r="L258" s="34"/>
      <c r="M258" s="47">
        <v>45144220</v>
      </c>
      <c r="N258" s="41"/>
    </row>
    <row r="259" spans="1:14" ht="12.75">
      <c r="A259" s="1" t="s">
        <v>461</v>
      </c>
      <c r="B259" s="2" t="s">
        <v>462</v>
      </c>
      <c r="C259" s="19"/>
      <c r="D259" s="27"/>
      <c r="E259" s="32"/>
      <c r="F259" s="34"/>
      <c r="G259" s="32"/>
      <c r="H259" s="27"/>
      <c r="I259" s="32"/>
      <c r="J259" s="34"/>
      <c r="K259" s="32"/>
      <c r="L259" s="34"/>
      <c r="M259" s="47"/>
      <c r="N259" s="41"/>
    </row>
    <row r="260" spans="1:14" ht="12.75">
      <c r="A260" s="1" t="s">
        <v>463</v>
      </c>
      <c r="B260" s="2" t="s">
        <v>464</v>
      </c>
      <c r="C260" s="19"/>
      <c r="D260" s="27"/>
      <c r="E260" s="32"/>
      <c r="F260" s="34"/>
      <c r="G260" s="32"/>
      <c r="H260" s="27"/>
      <c r="I260" s="32"/>
      <c r="J260" s="34"/>
      <c r="K260" s="32"/>
      <c r="L260" s="34"/>
      <c r="M260" s="47"/>
      <c r="N260" s="41"/>
    </row>
    <row r="261" spans="1:14" ht="12.75">
      <c r="A261" s="1" t="s">
        <v>465</v>
      </c>
      <c r="B261" s="2" t="s">
        <v>419</v>
      </c>
      <c r="C261" s="19"/>
      <c r="D261" s="27"/>
      <c r="E261" s="32"/>
      <c r="F261" s="34"/>
      <c r="G261" s="32"/>
      <c r="H261" s="27"/>
      <c r="I261" s="32"/>
      <c r="J261" s="34"/>
      <c r="K261" s="32"/>
      <c r="L261" s="34"/>
      <c r="M261" s="47"/>
      <c r="N261" s="41"/>
    </row>
    <row r="262" spans="1:14" ht="12.75">
      <c r="A262" s="1" t="s">
        <v>466</v>
      </c>
      <c r="B262" s="2" t="s">
        <v>467</v>
      </c>
      <c r="C262" s="19"/>
      <c r="D262" s="27"/>
      <c r="E262" s="32"/>
      <c r="F262" s="34"/>
      <c r="G262" s="32"/>
      <c r="H262" s="27"/>
      <c r="I262" s="32"/>
      <c r="J262" s="34"/>
      <c r="K262" s="32"/>
      <c r="L262" s="34"/>
      <c r="M262" s="47"/>
      <c r="N262" s="41"/>
    </row>
    <row r="263" spans="1:14" ht="12.75">
      <c r="A263" s="1" t="s">
        <v>468</v>
      </c>
      <c r="B263" s="2" t="s">
        <v>469</v>
      </c>
      <c r="C263" s="19"/>
      <c r="D263" s="27"/>
      <c r="E263" s="32"/>
      <c r="F263" s="34"/>
      <c r="G263" s="32"/>
      <c r="H263" s="27"/>
      <c r="I263" s="32"/>
      <c r="J263" s="34"/>
      <c r="K263" s="32"/>
      <c r="L263" s="34"/>
      <c r="M263" s="47"/>
      <c r="N263" s="41"/>
    </row>
    <row r="264" spans="1:14" ht="12.75">
      <c r="A264" s="1" t="s">
        <v>470</v>
      </c>
      <c r="B264" s="2" t="s">
        <v>471</v>
      </c>
      <c r="C264" s="19"/>
      <c r="D264" s="27"/>
      <c r="E264" s="32"/>
      <c r="F264" s="34"/>
      <c r="G264" s="32"/>
      <c r="H264" s="27"/>
      <c r="I264" s="32"/>
      <c r="J264" s="34"/>
      <c r="K264" s="32"/>
      <c r="L264" s="34"/>
      <c r="M264" s="47"/>
      <c r="N264" s="41"/>
    </row>
    <row r="265" spans="1:14" ht="12.75">
      <c r="A265" s="1" t="s">
        <v>472</v>
      </c>
      <c r="B265" s="2" t="s">
        <v>448</v>
      </c>
      <c r="C265" s="19"/>
      <c r="D265" s="27"/>
      <c r="E265" s="32"/>
      <c r="F265" s="34"/>
      <c r="G265" s="32"/>
      <c r="H265" s="27"/>
      <c r="I265" s="32"/>
      <c r="J265" s="34"/>
      <c r="K265" s="32"/>
      <c r="L265" s="34"/>
      <c r="M265" s="47"/>
      <c r="N265" s="41"/>
    </row>
    <row r="266" spans="1:14" ht="12.75">
      <c r="A266" s="1" t="s">
        <v>473</v>
      </c>
      <c r="B266" s="2" t="s">
        <v>450</v>
      </c>
      <c r="C266" s="19"/>
      <c r="D266" s="27"/>
      <c r="E266" s="32"/>
      <c r="F266" s="34"/>
      <c r="G266" s="32"/>
      <c r="H266" s="27"/>
      <c r="I266" s="32"/>
      <c r="J266" s="34"/>
      <c r="K266" s="32"/>
      <c r="L266" s="34"/>
      <c r="M266" s="47"/>
      <c r="N266" s="41"/>
    </row>
    <row r="267" spans="1:14" ht="12.75">
      <c r="A267" s="1" t="s">
        <v>474</v>
      </c>
      <c r="B267" s="2" t="s">
        <v>475</v>
      </c>
      <c r="C267" s="19"/>
      <c r="D267" s="27"/>
      <c r="E267" s="32"/>
      <c r="F267" s="34"/>
      <c r="G267" s="32"/>
      <c r="H267" s="27"/>
      <c r="I267" s="32"/>
      <c r="J267" s="34"/>
      <c r="K267" s="32"/>
      <c r="L267" s="34"/>
      <c r="M267" s="47"/>
      <c r="N267" s="41"/>
    </row>
    <row r="268" spans="1:14" s="8" customFormat="1" ht="12.75">
      <c r="A268" s="4" t="s">
        <v>476</v>
      </c>
      <c r="B268" s="5" t="s">
        <v>477</v>
      </c>
      <c r="C268" s="6"/>
      <c r="D268" s="6"/>
      <c r="E268" s="3"/>
      <c r="F268" s="3"/>
      <c r="G268" s="3"/>
      <c r="H268" s="6"/>
      <c r="I268" s="3"/>
      <c r="J268" s="3"/>
      <c r="K268" s="3"/>
      <c r="L268" s="3"/>
      <c r="M268" s="48"/>
      <c r="N268" s="42"/>
    </row>
    <row r="269" spans="1:14" s="8" customFormat="1" ht="12.75">
      <c r="A269" s="4" t="s">
        <v>478</v>
      </c>
      <c r="B269" s="5" t="s">
        <v>479</v>
      </c>
      <c r="C269" s="7">
        <f>SUM(C270:C277)</f>
        <v>0</v>
      </c>
      <c r="D269" s="7">
        <f aca="true" t="shared" si="22" ref="D269:N269">SUM(D270:D277)</f>
        <v>0</v>
      </c>
      <c r="E269" s="7">
        <f t="shared" si="22"/>
        <v>0</v>
      </c>
      <c r="F269" s="7">
        <f t="shared" si="22"/>
        <v>0</v>
      </c>
      <c r="G269" s="7">
        <f>SUM(G270:G277)</f>
        <v>0</v>
      </c>
      <c r="H269" s="7">
        <f t="shared" si="22"/>
        <v>0</v>
      </c>
      <c r="I269" s="7">
        <f t="shared" si="22"/>
        <v>0</v>
      </c>
      <c r="J269" s="7">
        <f t="shared" si="22"/>
        <v>0</v>
      </c>
      <c r="K269" s="7">
        <f t="shared" si="22"/>
        <v>0</v>
      </c>
      <c r="L269" s="7">
        <f t="shared" si="22"/>
        <v>0</v>
      </c>
      <c r="M269" s="7">
        <f t="shared" si="22"/>
        <v>12531021</v>
      </c>
      <c r="N269" s="7">
        <f t="shared" si="22"/>
        <v>0</v>
      </c>
    </row>
    <row r="270" spans="1:14" ht="12.75">
      <c r="A270" s="1" t="s">
        <v>480</v>
      </c>
      <c r="B270" s="2" t="s">
        <v>362</v>
      </c>
      <c r="C270" s="19"/>
      <c r="D270" s="27"/>
      <c r="E270" s="32"/>
      <c r="F270" s="34"/>
      <c r="G270" s="32"/>
      <c r="H270" s="27"/>
      <c r="I270" s="32"/>
      <c r="J270" s="34"/>
      <c r="K270" s="32"/>
      <c r="L270" s="34"/>
      <c r="M270" s="47"/>
      <c r="N270" s="41"/>
    </row>
    <row r="271" spans="1:14" ht="12.75">
      <c r="A271" s="1" t="s">
        <v>481</v>
      </c>
      <c r="B271" s="2" t="s">
        <v>376</v>
      </c>
      <c r="C271" s="19"/>
      <c r="D271" s="27"/>
      <c r="E271" s="32"/>
      <c r="F271" s="34"/>
      <c r="G271" s="32"/>
      <c r="H271" s="27"/>
      <c r="I271" s="32"/>
      <c r="J271" s="34"/>
      <c r="K271" s="32"/>
      <c r="L271" s="34"/>
      <c r="M271" s="47"/>
      <c r="N271" s="41"/>
    </row>
    <row r="272" spans="1:14" ht="12.75">
      <c r="A272" s="1" t="s">
        <v>482</v>
      </c>
      <c r="B272" s="2" t="s">
        <v>483</v>
      </c>
      <c r="C272" s="19"/>
      <c r="D272" s="27"/>
      <c r="E272" s="32"/>
      <c r="F272" s="34"/>
      <c r="G272" s="32"/>
      <c r="H272" s="27"/>
      <c r="I272" s="32"/>
      <c r="J272" s="34"/>
      <c r="K272" s="32"/>
      <c r="L272" s="34"/>
      <c r="M272" s="47"/>
      <c r="N272" s="41"/>
    </row>
    <row r="273" spans="1:14" ht="12.75">
      <c r="A273" s="1" t="s">
        <v>484</v>
      </c>
      <c r="B273" s="2" t="s">
        <v>485</v>
      </c>
      <c r="C273" s="19"/>
      <c r="D273" s="27"/>
      <c r="E273" s="32"/>
      <c r="F273" s="34"/>
      <c r="G273" s="32"/>
      <c r="H273" s="27"/>
      <c r="I273" s="32"/>
      <c r="J273" s="34"/>
      <c r="K273" s="32"/>
      <c r="L273" s="34"/>
      <c r="M273" s="47">
        <v>12531021</v>
      </c>
      <c r="N273" s="41"/>
    </row>
    <row r="274" spans="1:14" ht="12.75">
      <c r="A274" s="1" t="s">
        <v>486</v>
      </c>
      <c r="B274" s="2" t="s">
        <v>487</v>
      </c>
      <c r="C274" s="19"/>
      <c r="D274" s="27"/>
      <c r="E274" s="32"/>
      <c r="F274" s="34"/>
      <c r="G274" s="32"/>
      <c r="H274" s="27"/>
      <c r="I274" s="32"/>
      <c r="J274" s="34"/>
      <c r="K274" s="32"/>
      <c r="L274" s="34"/>
      <c r="M274" s="47"/>
      <c r="N274" s="41"/>
    </row>
    <row r="275" spans="1:14" ht="12.75">
      <c r="A275" s="1" t="s">
        <v>488</v>
      </c>
      <c r="B275" s="2" t="s">
        <v>489</v>
      </c>
      <c r="C275" s="19"/>
      <c r="D275" s="27"/>
      <c r="E275" s="32"/>
      <c r="F275" s="34"/>
      <c r="G275" s="32"/>
      <c r="H275" s="27"/>
      <c r="I275" s="32"/>
      <c r="J275" s="34"/>
      <c r="K275" s="32"/>
      <c r="L275" s="34"/>
      <c r="M275" s="47"/>
      <c r="N275" s="41"/>
    </row>
    <row r="276" spans="1:14" ht="12.75">
      <c r="A276" s="1" t="s">
        <v>490</v>
      </c>
      <c r="B276" s="2" t="s">
        <v>491</v>
      </c>
      <c r="C276" s="19"/>
      <c r="D276" s="27"/>
      <c r="E276" s="32"/>
      <c r="F276" s="34"/>
      <c r="G276" s="32"/>
      <c r="H276" s="27"/>
      <c r="I276" s="32"/>
      <c r="J276" s="34"/>
      <c r="K276" s="32"/>
      <c r="L276" s="34"/>
      <c r="M276" s="47"/>
      <c r="N276" s="41"/>
    </row>
    <row r="277" spans="1:14" ht="12.75">
      <c r="A277" s="1" t="s">
        <v>492</v>
      </c>
      <c r="B277" s="2" t="s">
        <v>376</v>
      </c>
      <c r="C277" s="19"/>
      <c r="D277" s="27"/>
      <c r="E277" s="32"/>
      <c r="F277" s="34"/>
      <c r="G277" s="32"/>
      <c r="H277" s="27"/>
      <c r="I277" s="32"/>
      <c r="J277" s="34"/>
      <c r="K277" s="32"/>
      <c r="L277" s="34"/>
      <c r="M277" s="47"/>
      <c r="N277" s="41"/>
    </row>
    <row r="278" spans="1:14" s="8" customFormat="1" ht="12.75">
      <c r="A278" s="4" t="s">
        <v>493</v>
      </c>
      <c r="B278" s="5" t="s">
        <v>494</v>
      </c>
      <c r="C278" s="7">
        <f>SUM(C279:C282)</f>
        <v>97483220</v>
      </c>
      <c r="D278" s="7">
        <f aca="true" t="shared" si="23" ref="D278:N278">SUM(D279:D282)</f>
        <v>43824229</v>
      </c>
      <c r="E278" s="7">
        <f t="shared" si="23"/>
        <v>3485120</v>
      </c>
      <c r="F278" s="7">
        <f t="shared" si="23"/>
        <v>1140484</v>
      </c>
      <c r="G278" s="7">
        <f>SUM(G279:G282)</f>
        <v>0</v>
      </c>
      <c r="H278" s="7">
        <f t="shared" si="23"/>
        <v>0</v>
      </c>
      <c r="I278" s="7">
        <f t="shared" si="23"/>
        <v>749700</v>
      </c>
      <c r="J278" s="7">
        <f t="shared" si="23"/>
        <v>0</v>
      </c>
      <c r="K278" s="7">
        <f t="shared" si="23"/>
        <v>0</v>
      </c>
      <c r="L278" s="7">
        <f t="shared" si="23"/>
        <v>10097855</v>
      </c>
      <c r="M278" s="7">
        <f t="shared" si="23"/>
        <v>0</v>
      </c>
      <c r="N278" s="7">
        <f t="shared" si="23"/>
        <v>0</v>
      </c>
    </row>
    <row r="279" spans="1:14" ht="12.75">
      <c r="A279" s="1" t="s">
        <v>495</v>
      </c>
      <c r="B279" s="2" t="s">
        <v>496</v>
      </c>
      <c r="C279" s="19"/>
      <c r="D279" s="27"/>
      <c r="E279" s="32"/>
      <c r="F279" s="34"/>
      <c r="G279" s="32"/>
      <c r="H279" s="27"/>
      <c r="I279" s="32"/>
      <c r="J279" s="34"/>
      <c r="K279" s="32"/>
      <c r="L279" s="34"/>
      <c r="M279" s="47"/>
      <c r="N279" s="41"/>
    </row>
    <row r="280" spans="1:14" ht="12.75">
      <c r="A280" s="1" t="s">
        <v>497</v>
      </c>
      <c r="B280" s="2" t="s">
        <v>498</v>
      </c>
      <c r="C280" s="19"/>
      <c r="D280" s="27"/>
      <c r="E280" s="32"/>
      <c r="F280" s="34"/>
      <c r="G280" s="32"/>
      <c r="H280" s="27"/>
      <c r="I280" s="32"/>
      <c r="J280" s="34"/>
      <c r="K280" s="32"/>
      <c r="L280" s="34"/>
      <c r="M280" s="47"/>
      <c r="N280" s="41"/>
    </row>
    <row r="281" spans="1:14" ht="12.75">
      <c r="A281" s="1" t="s">
        <v>499</v>
      </c>
      <c r="B281" s="2" t="s">
        <v>500</v>
      </c>
      <c r="C281" s="19"/>
      <c r="D281" s="27"/>
      <c r="E281" s="32"/>
      <c r="F281" s="34"/>
      <c r="G281" s="32"/>
      <c r="H281" s="27"/>
      <c r="I281" s="32"/>
      <c r="J281" s="34"/>
      <c r="K281" s="32"/>
      <c r="L281" s="34"/>
      <c r="M281" s="47"/>
      <c r="N281" s="41"/>
    </row>
    <row r="282" spans="1:14" ht="12.75">
      <c r="A282" s="1" t="s">
        <v>501</v>
      </c>
      <c r="B282" s="2" t="s">
        <v>502</v>
      </c>
      <c r="C282" s="19">
        <v>97483220</v>
      </c>
      <c r="D282" s="27">
        <v>43824229</v>
      </c>
      <c r="E282" s="32">
        <v>3485120</v>
      </c>
      <c r="F282" s="34">
        <v>1140484</v>
      </c>
      <c r="G282" s="32"/>
      <c r="H282" s="27"/>
      <c r="I282" s="32">
        <v>749700</v>
      </c>
      <c r="J282" s="34"/>
      <c r="K282" s="32"/>
      <c r="L282" s="34">
        <v>10097855</v>
      </c>
      <c r="M282" s="47"/>
      <c r="N282" s="41"/>
    </row>
    <row r="283" spans="2:14" s="44" customFormat="1" ht="12.75">
      <c r="B283" s="20" t="s">
        <v>503</v>
      </c>
      <c r="C283" s="43">
        <f>C278+C269+C268+C248+C232+C227+C202+C199+C193+C186+C184+C176+C164+C151+C141+C124+C117+C113+C109+C104+C101+C56+C6</f>
        <v>201236144</v>
      </c>
      <c r="D283" s="43">
        <f aca="true" t="shared" si="24" ref="D283:I283">D278+D269+D268+D248+D232+D227+D202+D199+D193+D186+D184+D176+D164+D151+D141+D124+D117+D113+D109+D104+D101+D56+D6+D160+D99</f>
        <v>318097663</v>
      </c>
      <c r="E283" s="43">
        <f t="shared" si="24"/>
        <v>273925115</v>
      </c>
      <c r="F283" s="43">
        <f>F278+F269+F268+F248+F232+F227+F202+F199+F193+F186+F184+F176+F164+F151+F141+F124+F117+F113+F109+F104+F101+F56+F6+F160+F99</f>
        <v>333335522</v>
      </c>
      <c r="G283" s="43">
        <f t="shared" si="24"/>
        <v>299324946</v>
      </c>
      <c r="H283" s="43">
        <f t="shared" si="24"/>
        <v>316844177</v>
      </c>
      <c r="I283" s="43">
        <f t="shared" si="24"/>
        <v>264893989</v>
      </c>
      <c r="J283" s="43">
        <f>J6+J56+J99+J101+J104+J109+J113+J117+J124+J141+J151+J160+J164+J176+J184+J186+J193+J199+J202+J227+J232+J248+J268+J269+J278</f>
        <v>230323766</v>
      </c>
      <c r="K283" s="43">
        <f>K6+K56+K99+K101+K104+K109+K113+K117+K124+K141+K151+K160+K164+K176+K184+K186+K193+K199+K202+K227+K232+K248+K268+K269+K278</f>
        <v>211798221</v>
      </c>
      <c r="L283" s="43">
        <f>L6+L56+L99+L101+L104+L109+L113+L117+L124+L141+L151+L160+L164+L176+L184+L186+L193+L199+L202+L227+L232+L248+L268+L269+L278</f>
        <v>193115535</v>
      </c>
      <c r="M283" s="43">
        <f>M6+M56+M99+M101+M104+M109+M113+M117+M124+M141+M151+M160+M164+M176+M184+M186+M193+M199+M202+M227+M232+M248+M268+M269+M278</f>
        <v>251025614</v>
      </c>
      <c r="N283" s="43">
        <f>N6+N56+N99+N101+N104+N109+N113+N117+N124+N141+N151+N160+N164+N176+N184+N186+N193+N199+N202+N227+N232+N248+N268+N269+N278</f>
        <v>0</v>
      </c>
    </row>
    <row r="284" spans="10:14" ht="12.75">
      <c r="J284" s="60"/>
      <c r="K284" s="16"/>
      <c r="L284" s="60"/>
      <c r="M284" s="66"/>
      <c r="N284" s="67"/>
    </row>
    <row r="285" spans="4:14" ht="12.75">
      <c r="D285" s="16"/>
      <c r="F285" s="16"/>
      <c r="G285" s="16"/>
      <c r="H285" s="16"/>
      <c r="I285" s="60"/>
      <c r="J285" s="60"/>
      <c r="K285" s="16"/>
      <c r="L285" s="60"/>
      <c r="M285" s="66"/>
      <c r="N285" s="67"/>
    </row>
    <row r="286" spans="5:14" ht="12.75">
      <c r="E286" s="16"/>
      <c r="H286" s="60"/>
      <c r="I286" s="66"/>
      <c r="J286" s="67"/>
      <c r="K286" s="16"/>
      <c r="L286" s="16"/>
      <c r="M286" s="16"/>
      <c r="N286" s="16"/>
    </row>
    <row r="287" spans="8:14" ht="12.75">
      <c r="H287" s="60"/>
      <c r="I287" s="66"/>
      <c r="J287" s="67"/>
      <c r="K287" s="16"/>
      <c r="L287" s="16"/>
      <c r="M287" s="16"/>
      <c r="N287" s="16"/>
    </row>
    <row r="288" spans="8:14" ht="12.75">
      <c r="H288" s="60"/>
      <c r="I288" s="66"/>
      <c r="J288" s="67"/>
      <c r="K288" s="16"/>
      <c r="L288" s="16"/>
      <c r="M288" s="16"/>
      <c r="N288" s="16"/>
    </row>
    <row r="289" spans="8:14" ht="12.75">
      <c r="H289" s="60"/>
      <c r="I289" s="66"/>
      <c r="J289" s="67"/>
      <c r="K289" s="16"/>
      <c r="L289" s="16"/>
      <c r="M289" s="16"/>
      <c r="N289" s="16"/>
    </row>
    <row r="290" spans="4:14" ht="12.75">
      <c r="D290" s="16"/>
      <c r="H290" s="60"/>
      <c r="I290" s="66"/>
      <c r="J290" s="67"/>
      <c r="K290" s="16"/>
      <c r="L290" s="16">
        <v>2100</v>
      </c>
      <c r="M290" s="16">
        <v>5200</v>
      </c>
      <c r="N290" s="16">
        <v>2100</v>
      </c>
    </row>
    <row r="291" spans="8:14" ht="12.75">
      <c r="H291" s="60"/>
      <c r="I291" s="66"/>
      <c r="J291" s="67"/>
      <c r="K291" s="16"/>
      <c r="L291" s="16">
        <v>2100</v>
      </c>
      <c r="M291" s="16">
        <v>5200</v>
      </c>
      <c r="N291" s="16">
        <v>2100</v>
      </c>
    </row>
    <row r="292" spans="4:14" ht="12.75">
      <c r="D292" s="16"/>
      <c r="H292" s="60"/>
      <c r="I292" s="66"/>
      <c r="J292" s="67"/>
      <c r="K292" s="16"/>
      <c r="L292" s="16">
        <v>2100</v>
      </c>
      <c r="M292" s="16">
        <v>2100</v>
      </c>
      <c r="N292" s="16">
        <v>2100</v>
      </c>
    </row>
    <row r="293" spans="8:14" ht="12.75">
      <c r="H293" s="37"/>
      <c r="I293" s="49"/>
      <c r="J293" s="67"/>
      <c r="K293" s="16"/>
      <c r="L293" s="16">
        <v>2100</v>
      </c>
      <c r="M293" s="16">
        <v>2100</v>
      </c>
      <c r="N293" s="16">
        <v>4200</v>
      </c>
    </row>
    <row r="294" spans="8:14" ht="12.75">
      <c r="H294" s="37"/>
      <c r="I294" s="49"/>
      <c r="J294" s="67"/>
      <c r="K294" s="16"/>
      <c r="L294" s="16">
        <v>2100</v>
      </c>
      <c r="M294" s="16"/>
      <c r="N294" s="16"/>
    </row>
    <row r="295" spans="8:14" ht="12.75">
      <c r="H295" s="60"/>
      <c r="I295" s="66"/>
      <c r="J295" s="67"/>
      <c r="K295" s="16"/>
      <c r="L295" s="16">
        <v>600</v>
      </c>
      <c r="M295" s="16"/>
      <c r="N295" s="16"/>
    </row>
    <row r="296" spans="8:14" ht="12.75">
      <c r="H296" s="60"/>
      <c r="I296" s="66"/>
      <c r="J296" s="67"/>
      <c r="K296" s="16"/>
      <c r="L296" s="16"/>
      <c r="M296" s="16"/>
      <c r="N296" s="16"/>
    </row>
    <row r="297" spans="8:14" ht="12.75">
      <c r="H297" s="60"/>
      <c r="I297" s="66"/>
      <c r="J297" s="67"/>
      <c r="K297" s="16"/>
      <c r="L297" s="16"/>
      <c r="M297" s="16"/>
      <c r="N297" s="16"/>
    </row>
    <row r="298" spans="8:14" ht="12.75">
      <c r="H298" s="60"/>
      <c r="I298" s="66"/>
      <c r="J298" s="67"/>
      <c r="K298" s="16"/>
      <c r="L298" s="16">
        <f>SUM(L290:L297)</f>
        <v>11100</v>
      </c>
      <c r="M298" s="16">
        <f>SUM(M290:M297)</f>
        <v>14600</v>
      </c>
      <c r="N298" s="16">
        <f>SUM(N290:N297)</f>
        <v>10500</v>
      </c>
    </row>
    <row r="299" spans="8:14" ht="12.75">
      <c r="H299" s="60"/>
      <c r="I299" s="66"/>
      <c r="J299" s="67"/>
      <c r="K299" s="16"/>
      <c r="L299" s="16"/>
      <c r="M299" s="16"/>
      <c r="N299" s="16"/>
    </row>
    <row r="300" spans="8:14" ht="12.75">
      <c r="H300" s="60"/>
      <c r="I300" s="66"/>
      <c r="J300" s="67"/>
      <c r="K300" s="16"/>
      <c r="L300" s="16"/>
      <c r="M300" s="16">
        <f>SUM(L298:N298)</f>
        <v>36200</v>
      </c>
      <c r="N300" s="16"/>
    </row>
    <row r="301" spans="8:14" ht="12.75">
      <c r="H301" s="60"/>
      <c r="I301" s="66"/>
      <c r="J301" s="67"/>
      <c r="K301" s="16"/>
      <c r="L301" s="16"/>
      <c r="M301" s="16">
        <v>70000</v>
      </c>
      <c r="N301" s="16"/>
    </row>
    <row r="302" spans="8:14" ht="12.75">
      <c r="H302" s="60"/>
      <c r="I302" s="66"/>
      <c r="J302" s="67"/>
      <c r="K302" s="16"/>
      <c r="L302" s="16"/>
      <c r="M302" s="16">
        <f>+M300-M301</f>
        <v>-33800</v>
      </c>
      <c r="N302" s="16"/>
    </row>
    <row r="303" spans="8:14" ht="12.75">
      <c r="H303" s="60"/>
      <c r="I303" s="66"/>
      <c r="J303" s="67"/>
      <c r="K303" s="16"/>
      <c r="L303" s="16"/>
      <c r="M303" s="16"/>
      <c r="N303" s="16"/>
    </row>
    <row r="304" spans="8:14" ht="12.75">
      <c r="H304" s="60"/>
      <c r="I304" s="66"/>
      <c r="J304" s="67"/>
      <c r="K304" s="16"/>
      <c r="L304" s="16"/>
      <c r="M304" s="16"/>
      <c r="N304" s="16"/>
    </row>
    <row r="305" spans="8:14" ht="12.75">
      <c r="H305" s="60"/>
      <c r="I305" s="66"/>
      <c r="J305" s="67"/>
      <c r="K305" s="16"/>
      <c r="L305" s="16"/>
      <c r="M305" s="16"/>
      <c r="N305" s="16"/>
    </row>
    <row r="306" spans="8:14" ht="12.75">
      <c r="H306" s="60"/>
      <c r="I306" s="66"/>
      <c r="J306" s="67"/>
      <c r="K306" s="16"/>
      <c r="L306" s="16"/>
      <c r="M306" s="16"/>
      <c r="N306" s="16"/>
    </row>
    <row r="307" spans="8:14" ht="12.75">
      <c r="H307" s="60"/>
      <c r="I307" s="66"/>
      <c r="J307" s="67"/>
      <c r="K307" s="16"/>
      <c r="L307" s="16"/>
      <c r="M307" s="16"/>
      <c r="N307" s="16"/>
    </row>
    <row r="308" spans="8:14" ht="12.75">
      <c r="H308" s="60"/>
      <c r="I308" s="66"/>
      <c r="J308" s="67"/>
      <c r="K308" s="16"/>
      <c r="L308"/>
      <c r="M308"/>
      <c r="N308"/>
    </row>
    <row r="309" spans="8:14" ht="12.75">
      <c r="H309" s="60"/>
      <c r="I309" s="66"/>
      <c r="J309" s="67"/>
      <c r="K309" s="16"/>
      <c r="L309"/>
      <c r="M309"/>
      <c r="N309"/>
    </row>
    <row r="310" spans="8:14" ht="12.75">
      <c r="H310" s="60"/>
      <c r="I310" s="66"/>
      <c r="J310" s="67"/>
      <c r="K310" s="16"/>
      <c r="L310"/>
      <c r="M310"/>
      <c r="N310"/>
    </row>
    <row r="311" spans="8:14" ht="12.75">
      <c r="H311" s="60"/>
      <c r="I311" s="66"/>
      <c r="J311" s="67"/>
      <c r="K311" s="16"/>
      <c r="L311"/>
      <c r="M311"/>
      <c r="N311"/>
    </row>
    <row r="312" spans="8:14" ht="12.75">
      <c r="H312" s="60"/>
      <c r="I312" s="66"/>
      <c r="J312" s="67"/>
      <c r="K312" s="16"/>
      <c r="L312"/>
      <c r="M312"/>
      <c r="N312"/>
    </row>
    <row r="313" spans="8:14" ht="12.75">
      <c r="H313" s="60"/>
      <c r="I313" s="66"/>
      <c r="J313" s="67"/>
      <c r="K313" s="16"/>
      <c r="L313"/>
      <c r="M313"/>
      <c r="N313"/>
    </row>
    <row r="314" spans="8:14" ht="12.75">
      <c r="H314" s="60"/>
      <c r="I314" s="66"/>
      <c r="J314" s="67"/>
      <c r="K314" s="16"/>
      <c r="L314"/>
      <c r="M314"/>
      <c r="N314"/>
    </row>
    <row r="315" spans="8:14" ht="12.75">
      <c r="H315" s="60"/>
      <c r="I315" s="66"/>
      <c r="J315" s="67"/>
      <c r="K315" s="16"/>
      <c r="L315"/>
      <c r="M315"/>
      <c r="N315"/>
    </row>
    <row r="316" spans="8:14" ht="12.75">
      <c r="H316" s="60"/>
      <c r="I316" s="66"/>
      <c r="J316" s="67"/>
      <c r="K316" s="16"/>
      <c r="L316"/>
      <c r="M316"/>
      <c r="N316"/>
    </row>
    <row r="317" spans="8:14" ht="12.75">
      <c r="H317" s="60"/>
      <c r="I317" s="66"/>
      <c r="J317" s="67"/>
      <c r="K317" s="16"/>
      <c r="L317"/>
      <c r="M317"/>
      <c r="N317"/>
    </row>
    <row r="318" spans="8:14" ht="12.75">
      <c r="H318" s="60"/>
      <c r="I318" s="66"/>
      <c r="J318" s="67"/>
      <c r="K318" s="16"/>
      <c r="L318"/>
      <c r="M318"/>
      <c r="N318"/>
    </row>
    <row r="319" spans="8:14" ht="12.75">
      <c r="H319" s="60"/>
      <c r="I319" s="66"/>
      <c r="J319" s="67"/>
      <c r="K319" s="16"/>
      <c r="L319"/>
      <c r="M319"/>
      <c r="N319"/>
    </row>
    <row r="320" spans="8:14" ht="12.75">
      <c r="H320" s="60"/>
      <c r="I320" s="66"/>
      <c r="J320" s="67"/>
      <c r="K320" s="16"/>
      <c r="L320"/>
      <c r="M320"/>
      <c r="N320"/>
    </row>
    <row r="321" spans="8:14" ht="12.75">
      <c r="H321" s="60"/>
      <c r="I321" s="66"/>
      <c r="J321" s="67"/>
      <c r="K321" s="16"/>
      <c r="L321"/>
      <c r="M321"/>
      <c r="N321"/>
    </row>
    <row r="322" spans="8:14" ht="12.75">
      <c r="H322" s="60"/>
      <c r="I322" s="66"/>
      <c r="J322" s="67"/>
      <c r="K322" s="16"/>
      <c r="L322"/>
      <c r="M322"/>
      <c r="N322"/>
    </row>
    <row r="323" spans="8:14" ht="12.75">
      <c r="H323" s="60"/>
      <c r="I323" s="66"/>
      <c r="J323" s="67"/>
      <c r="K323" s="16"/>
      <c r="L323"/>
      <c r="M323"/>
      <c r="N323"/>
    </row>
    <row r="324" spans="8:14" ht="12.75">
      <c r="H324" s="60"/>
      <c r="I324" s="66"/>
      <c r="J324" s="67"/>
      <c r="K324" s="16"/>
      <c r="L324"/>
      <c r="M324"/>
      <c r="N324"/>
    </row>
    <row r="325" spans="8:14" ht="12.75">
      <c r="H325" s="60"/>
      <c r="I325" s="66"/>
      <c r="J325" s="67"/>
      <c r="K325" s="16"/>
      <c r="L325"/>
      <c r="M325"/>
      <c r="N325"/>
    </row>
    <row r="326" spans="8:14" ht="12.75">
      <c r="H326" s="60"/>
      <c r="I326" s="66"/>
      <c r="J326" s="67"/>
      <c r="K326" s="16"/>
      <c r="L326"/>
      <c r="M326"/>
      <c r="N326"/>
    </row>
    <row r="327" spans="8:14" ht="12.75">
      <c r="H327" s="60"/>
      <c r="I327" s="66"/>
      <c r="J327" s="67"/>
      <c r="K327" s="16"/>
      <c r="L327"/>
      <c r="M327"/>
      <c r="N327"/>
    </row>
    <row r="328" spans="8:14" ht="12.75">
      <c r="H328" s="60"/>
      <c r="I328" s="66"/>
      <c r="J328" s="67"/>
      <c r="K328" s="16"/>
      <c r="L328"/>
      <c r="M328"/>
      <c r="N328"/>
    </row>
    <row r="329" spans="8:14" ht="12.75">
      <c r="H329" s="60"/>
      <c r="I329" s="66"/>
      <c r="J329" s="67"/>
      <c r="K329" s="16"/>
      <c r="L329"/>
      <c r="M329"/>
      <c r="N329"/>
    </row>
    <row r="330" spans="8:14" ht="12.75">
      <c r="H330" s="60"/>
      <c r="I330" s="66"/>
      <c r="J330" s="67"/>
      <c r="K330" s="16"/>
      <c r="L330"/>
      <c r="M330"/>
      <c r="N330"/>
    </row>
    <row r="331" spans="8:14" ht="12.75">
      <c r="H331" s="60"/>
      <c r="I331" s="66"/>
      <c r="J331" s="67"/>
      <c r="K331" s="16"/>
      <c r="L331"/>
      <c r="M331"/>
      <c r="N331"/>
    </row>
    <row r="332" spans="8:14" ht="12.75">
      <c r="H332" s="60"/>
      <c r="I332" s="66"/>
      <c r="J332" s="67"/>
      <c r="K332" s="16"/>
      <c r="L332"/>
      <c r="M332"/>
      <c r="N332"/>
    </row>
    <row r="333" spans="8:14" ht="12.75">
      <c r="H333" s="60"/>
      <c r="I333" s="66"/>
      <c r="J333" s="67"/>
      <c r="K333" s="16"/>
      <c r="L333"/>
      <c r="M333"/>
      <c r="N333"/>
    </row>
    <row r="334" spans="8:14" ht="12.75">
      <c r="H334" s="60"/>
      <c r="I334" s="66"/>
      <c r="J334" s="67"/>
      <c r="K334" s="16"/>
      <c r="L334"/>
      <c r="M334"/>
      <c r="N334"/>
    </row>
    <row r="335" spans="8:14" ht="12.75">
      <c r="H335" s="60"/>
      <c r="I335" s="66"/>
      <c r="J335" s="67"/>
      <c r="K335" s="16"/>
      <c r="L335"/>
      <c r="M335"/>
      <c r="N335"/>
    </row>
    <row r="336" spans="8:14" ht="12.75">
      <c r="H336" s="60"/>
      <c r="I336" s="66"/>
      <c r="J336" s="67"/>
      <c r="K336" s="16"/>
      <c r="L336"/>
      <c r="M336"/>
      <c r="N336"/>
    </row>
    <row r="337" spans="8:14" ht="12.75">
      <c r="H337" s="60"/>
      <c r="I337" s="66"/>
      <c r="J337" s="67"/>
      <c r="K337" s="16"/>
      <c r="L337"/>
      <c r="M337"/>
      <c r="N337"/>
    </row>
    <row r="338" spans="8:14" ht="12.75">
      <c r="H338" s="60"/>
      <c r="I338" s="66"/>
      <c r="J338" s="67"/>
      <c r="K338" s="16"/>
      <c r="L338"/>
      <c r="M338"/>
      <c r="N338"/>
    </row>
    <row r="339" spans="8:14" ht="12.75">
      <c r="H339" s="60"/>
      <c r="I339" s="66"/>
      <c r="J339" s="67"/>
      <c r="K339" s="16"/>
      <c r="L339"/>
      <c r="M339"/>
      <c r="N339"/>
    </row>
    <row r="340" spans="8:14" ht="12.75">
      <c r="H340" s="60"/>
      <c r="I340" s="66"/>
      <c r="J340" s="67"/>
      <c r="K340" s="16"/>
      <c r="L340"/>
      <c r="M340"/>
      <c r="N340"/>
    </row>
    <row r="341" spans="8:14" ht="12.75">
      <c r="H341" s="60"/>
      <c r="I341" s="66"/>
      <c r="J341" s="67"/>
      <c r="K341" s="16"/>
      <c r="L341"/>
      <c r="M341"/>
      <c r="N341"/>
    </row>
    <row r="342" spans="8:14" ht="12.75">
      <c r="H342" s="60"/>
      <c r="I342" s="66"/>
      <c r="J342" s="67"/>
      <c r="K342" s="16"/>
      <c r="L342"/>
      <c r="M342"/>
      <c r="N342"/>
    </row>
    <row r="343" spans="8:14" ht="12.75">
      <c r="H343" s="60"/>
      <c r="I343" s="66"/>
      <c r="J343" s="67"/>
      <c r="K343" s="16"/>
      <c r="L343"/>
      <c r="M343"/>
      <c r="N343"/>
    </row>
    <row r="344" spans="8:14" ht="12.75">
      <c r="H344" s="60"/>
      <c r="I344" s="66"/>
      <c r="J344" s="67"/>
      <c r="K344" s="16"/>
      <c r="L344"/>
      <c r="M344"/>
      <c r="N344"/>
    </row>
    <row r="345" spans="8:14" ht="12.75">
      <c r="H345" s="60"/>
      <c r="I345" s="66"/>
      <c r="J345" s="67"/>
      <c r="K345" s="16"/>
      <c r="L345"/>
      <c r="M345"/>
      <c r="N345"/>
    </row>
    <row r="346" spans="8:14" ht="12.75">
      <c r="H346" s="60"/>
      <c r="I346" s="66"/>
      <c r="J346" s="67"/>
      <c r="K346" s="16"/>
      <c r="L346"/>
      <c r="M346"/>
      <c r="N346"/>
    </row>
    <row r="347" spans="8:14" ht="12.75">
      <c r="H347" s="60"/>
      <c r="I347" s="66"/>
      <c r="J347" s="67"/>
      <c r="K347" s="16"/>
      <c r="L347"/>
      <c r="M347"/>
      <c r="N347"/>
    </row>
    <row r="348" spans="8:14" ht="12.75">
      <c r="H348" s="60"/>
      <c r="I348" s="66"/>
      <c r="J348" s="67"/>
      <c r="K348" s="16"/>
      <c r="L348"/>
      <c r="M348"/>
      <c r="N348"/>
    </row>
    <row r="349" spans="8:14" ht="12.75">
      <c r="H349" s="60"/>
      <c r="I349" s="66"/>
      <c r="J349" s="67"/>
      <c r="K349" s="16"/>
      <c r="L349"/>
      <c r="M349"/>
      <c r="N349"/>
    </row>
    <row r="350" spans="8:14" ht="12.75">
      <c r="H350" s="60"/>
      <c r="I350" s="66">
        <v>4772354</v>
      </c>
      <c r="J350" s="67"/>
      <c r="K350" s="16"/>
      <c r="L350"/>
      <c r="M350"/>
      <c r="N350"/>
    </row>
    <row r="351" spans="8:14" ht="12.75">
      <c r="H351" s="60"/>
      <c r="I351" s="66">
        <v>362335</v>
      </c>
      <c r="J351" s="67"/>
      <c r="K351" s="16"/>
      <c r="L351"/>
      <c r="M351"/>
      <c r="N351"/>
    </row>
    <row r="352" spans="8:14" ht="12.75">
      <c r="H352" s="60"/>
      <c r="I352" s="66">
        <v>996794</v>
      </c>
      <c r="J352" s="67"/>
      <c r="K352" s="16"/>
      <c r="L352"/>
      <c r="M352"/>
      <c r="N352"/>
    </row>
    <row r="353" spans="8:14" ht="12.75">
      <c r="H353" s="60"/>
      <c r="I353" s="66">
        <v>4450199</v>
      </c>
      <c r="J353" s="67"/>
      <c r="K353" s="16"/>
      <c r="L353"/>
      <c r="M353"/>
      <c r="N353"/>
    </row>
    <row r="354" spans="8:14" ht="12.75">
      <c r="H354" s="60"/>
      <c r="I354" s="66">
        <v>1045234</v>
      </c>
      <c r="J354" s="67"/>
      <c r="K354" s="16"/>
      <c r="L354"/>
      <c r="M354"/>
      <c r="N354"/>
    </row>
    <row r="355" spans="8:14" ht="12.75">
      <c r="H355" s="60"/>
      <c r="I355" s="66">
        <v>10420</v>
      </c>
      <c r="J355" s="67"/>
      <c r="K355" s="16"/>
      <c r="L355"/>
      <c r="M355"/>
      <c r="N355"/>
    </row>
    <row r="356" spans="8:14" ht="12.75">
      <c r="H356" s="60"/>
      <c r="I356" s="66">
        <v>988541</v>
      </c>
      <c r="J356" s="67"/>
      <c r="K356" s="16"/>
      <c r="L356"/>
      <c r="M356"/>
      <c r="N356"/>
    </row>
    <row r="357" spans="8:14" ht="12.75">
      <c r="H357" s="60"/>
      <c r="I357" s="66">
        <v>369793</v>
      </c>
      <c r="J357" s="67"/>
      <c r="K357" s="16"/>
      <c r="L357"/>
      <c r="M357"/>
      <c r="N357"/>
    </row>
    <row r="358" spans="8:14" ht="12.75">
      <c r="H358" s="60"/>
      <c r="I358" s="66">
        <v>940128</v>
      </c>
      <c r="J358" s="67"/>
      <c r="K358" s="16"/>
      <c r="L358"/>
      <c r="M358"/>
      <c r="N358"/>
    </row>
    <row r="359" spans="8:14" ht="12.75">
      <c r="H359" s="60"/>
      <c r="I359" s="66">
        <v>1185743</v>
      </c>
      <c r="J359" s="67"/>
      <c r="K359" s="16"/>
      <c r="L359"/>
      <c r="M359"/>
      <c r="N359"/>
    </row>
    <row r="360" spans="8:14" ht="12.75">
      <c r="H360" s="60"/>
      <c r="I360" s="66">
        <v>1254657</v>
      </c>
      <c r="J360" s="67"/>
      <c r="K360" s="16"/>
      <c r="L360"/>
      <c r="M360"/>
      <c r="N360"/>
    </row>
    <row r="361" spans="8:14" ht="12.75">
      <c r="H361" s="60"/>
      <c r="I361" s="66">
        <v>458093</v>
      </c>
      <c r="J361" s="67"/>
      <c r="K361" s="16"/>
      <c r="L361"/>
      <c r="M361"/>
      <c r="N361"/>
    </row>
    <row r="362" spans="8:14" ht="12.75">
      <c r="H362" s="60"/>
      <c r="I362" s="66">
        <v>3001054</v>
      </c>
      <c r="J362" s="67"/>
      <c r="K362" s="16"/>
      <c r="L362"/>
      <c r="M362"/>
      <c r="N362"/>
    </row>
    <row r="363" spans="8:14" ht="12.75">
      <c r="H363" s="60"/>
      <c r="I363" s="66">
        <v>420654</v>
      </c>
      <c r="J363" s="67"/>
      <c r="K363" s="16"/>
      <c r="L363"/>
      <c r="M363"/>
      <c r="N363"/>
    </row>
    <row r="364" spans="8:14" ht="12.75">
      <c r="H364" s="60"/>
      <c r="I364" s="66">
        <v>762648</v>
      </c>
      <c r="J364" s="67"/>
      <c r="K364" s="16"/>
      <c r="L364"/>
      <c r="M364"/>
      <c r="N364"/>
    </row>
    <row r="365" spans="8:14" ht="12.75">
      <c r="H365" s="60"/>
      <c r="I365" s="66">
        <v>1046831</v>
      </c>
      <c r="J365" s="67"/>
      <c r="K365" s="16"/>
      <c r="L365"/>
      <c r="M365"/>
      <c r="N365"/>
    </row>
    <row r="366" spans="8:14" ht="12.75">
      <c r="H366" s="60"/>
      <c r="I366" s="66">
        <f>SUM(I350:I365)</f>
        <v>22065478</v>
      </c>
      <c r="J366" s="67"/>
      <c r="K366" s="16"/>
      <c r="L366"/>
      <c r="M366"/>
      <c r="N366"/>
    </row>
    <row r="367" spans="8:14" ht="12.75">
      <c r="H367" s="60"/>
      <c r="I367" s="66"/>
      <c r="J367" s="67"/>
      <c r="K367" s="16"/>
      <c r="L367"/>
      <c r="M367"/>
      <c r="N367"/>
    </row>
    <row r="368" spans="8:14" ht="12.75">
      <c r="H368" s="60"/>
      <c r="I368" s="66"/>
      <c r="J368" s="67"/>
      <c r="K368" s="16"/>
      <c r="L368"/>
      <c r="M368"/>
      <c r="N368"/>
    </row>
    <row r="369" spans="8:14" ht="12.75">
      <c r="H369" s="60"/>
      <c r="I369" s="66"/>
      <c r="J369" s="67"/>
      <c r="K369" s="16"/>
      <c r="L369"/>
      <c r="M369"/>
      <c r="N369"/>
    </row>
    <row r="370" spans="8:14" ht="12.75">
      <c r="H370" s="60"/>
      <c r="I370" s="66"/>
      <c r="J370" s="67"/>
      <c r="K370" s="16"/>
      <c r="L370"/>
      <c r="M370"/>
      <c r="N370"/>
    </row>
    <row r="371" spans="8:14" ht="12.75">
      <c r="H371" s="60"/>
      <c r="I371" s="66"/>
      <c r="J371" s="67"/>
      <c r="K371" s="16"/>
      <c r="L371"/>
      <c r="M371"/>
      <c r="N371"/>
    </row>
    <row r="372" spans="8:14" ht="12.75">
      <c r="H372" s="60"/>
      <c r="I372" s="66"/>
      <c r="J372" s="67"/>
      <c r="K372" s="16"/>
      <c r="L372"/>
      <c r="M372"/>
      <c r="N372"/>
    </row>
    <row r="373" spans="8:14" ht="12.75">
      <c r="H373" s="37"/>
      <c r="I373" s="49"/>
      <c r="J373" s="44"/>
      <c r="L373"/>
      <c r="M373"/>
      <c r="N373"/>
    </row>
    <row r="392" ht="1.5" customHeight="1"/>
    <row r="457" ht="12.75">
      <c r="H457" s="37"/>
    </row>
    <row r="458" spans="8:14" ht="12.75">
      <c r="H458" s="37"/>
      <c r="J458"/>
      <c r="K458" s="37"/>
      <c r="L458" s="49"/>
      <c r="M458" s="44"/>
      <c r="N458"/>
    </row>
    <row r="459" spans="8:14" ht="12.75">
      <c r="H459" s="37"/>
      <c r="J459"/>
      <c r="K459" s="37"/>
      <c r="L459" s="49"/>
      <c r="M459" s="44"/>
      <c r="N459"/>
    </row>
    <row r="460" spans="8:14" ht="12.75">
      <c r="H460" s="37"/>
      <c r="J460"/>
      <c r="K460" s="37"/>
      <c r="L460" s="49"/>
      <c r="M460" s="44"/>
      <c r="N460"/>
    </row>
    <row r="461" spans="8:14" ht="12.75">
      <c r="H461" s="37"/>
      <c r="J461"/>
      <c r="K461" s="37"/>
      <c r="L461" s="49"/>
      <c r="M461" s="44"/>
      <c r="N461"/>
    </row>
    <row r="462" spans="8:14" ht="12.75">
      <c r="H462" s="37"/>
      <c r="J462"/>
      <c r="K462" s="37"/>
      <c r="L462" s="49"/>
      <c r="M462" s="44"/>
      <c r="N462"/>
    </row>
    <row r="463" spans="8:14" ht="12.75">
      <c r="H463" s="37"/>
      <c r="J463"/>
      <c r="K463" s="37"/>
      <c r="L463" s="49"/>
      <c r="M463" s="44"/>
      <c r="N463"/>
    </row>
    <row r="464" spans="8:14" ht="12.75">
      <c r="H464" s="37"/>
      <c r="J464"/>
      <c r="K464" s="37"/>
      <c r="L464" s="49"/>
      <c r="M464" s="44"/>
      <c r="N464"/>
    </row>
    <row r="465" spans="8:14" ht="12.75">
      <c r="H465" s="37"/>
      <c r="J465"/>
      <c r="K465" s="37"/>
      <c r="L465" s="49"/>
      <c r="M465" s="44"/>
      <c r="N465"/>
    </row>
    <row r="466" spans="8:14" ht="12.75">
      <c r="H466" s="37"/>
      <c r="J466"/>
      <c r="K466" s="37"/>
      <c r="L466" s="49"/>
      <c r="M466" s="44"/>
      <c r="N466"/>
    </row>
    <row r="467" spans="8:14" ht="12.75">
      <c r="H467" s="37"/>
      <c r="J467"/>
      <c r="K467" s="37"/>
      <c r="L467" s="49"/>
      <c r="M467" s="44"/>
      <c r="N467"/>
    </row>
    <row r="468" spans="8:14" ht="12.75">
      <c r="H468" s="37"/>
      <c r="J468"/>
      <c r="K468" s="37"/>
      <c r="L468" s="49"/>
      <c r="M468" s="44"/>
      <c r="N468"/>
    </row>
    <row r="469" spans="8:14" ht="12.75">
      <c r="H469" s="37"/>
      <c r="J469"/>
      <c r="K469" s="37"/>
      <c r="L469" s="49"/>
      <c r="M469" s="44"/>
      <c r="N469"/>
    </row>
    <row r="470" spans="8:14" ht="12.75">
      <c r="H470" s="37"/>
      <c r="J470"/>
      <c r="K470" s="37"/>
      <c r="L470" s="49"/>
      <c r="M470" s="44"/>
      <c r="N470"/>
    </row>
    <row r="471" spans="8:14" ht="12.75">
      <c r="H471" s="37"/>
      <c r="J471"/>
      <c r="K471" s="37"/>
      <c r="L471" s="49"/>
      <c r="M471" s="44"/>
      <c r="N471"/>
    </row>
    <row r="472" spans="8:14" ht="12.75">
      <c r="H472" s="37"/>
      <c r="J472"/>
      <c r="K472" s="37"/>
      <c r="L472" s="49"/>
      <c r="M472" s="44"/>
      <c r="N472"/>
    </row>
    <row r="473" spans="8:14" ht="12.75">
      <c r="H473" s="37"/>
      <c r="J473"/>
      <c r="K473" s="37"/>
      <c r="L473" s="49"/>
      <c r="M473" s="44"/>
      <c r="N473"/>
    </row>
    <row r="474" spans="8:14" ht="12.75">
      <c r="H474" s="37"/>
      <c r="J474"/>
      <c r="K474" s="37"/>
      <c r="L474" s="49"/>
      <c r="M474" s="44"/>
      <c r="N474"/>
    </row>
    <row r="475" spans="8:14" ht="12.75">
      <c r="H475" s="37"/>
      <c r="J475"/>
      <c r="K475" s="37"/>
      <c r="L475" s="49"/>
      <c r="M475" s="44"/>
      <c r="N475"/>
    </row>
    <row r="476" spans="8:14" ht="12.75">
      <c r="H476" s="37"/>
      <c r="J476"/>
      <c r="K476" s="37"/>
      <c r="L476" s="49"/>
      <c r="M476" s="44"/>
      <c r="N476"/>
    </row>
    <row r="477" spans="8:14" ht="12.75">
      <c r="H477" s="37"/>
      <c r="J477"/>
      <c r="K477" s="37"/>
      <c r="L477" s="49"/>
      <c r="M477" s="44"/>
      <c r="N477"/>
    </row>
    <row r="478" spans="8:14" ht="12.75">
      <c r="H478" s="37"/>
      <c r="J478"/>
      <c r="K478" s="37"/>
      <c r="L478" s="49"/>
      <c r="M478" s="44"/>
      <c r="N478"/>
    </row>
    <row r="479" spans="8:14" ht="12.75">
      <c r="H479" s="37"/>
      <c r="J479"/>
      <c r="K479" s="37"/>
      <c r="L479" s="49"/>
      <c r="M479" s="44"/>
      <c r="N479"/>
    </row>
    <row r="480" spans="8:14" ht="12.75">
      <c r="H480" s="37"/>
      <c r="J480"/>
      <c r="K480" s="37"/>
      <c r="L480" s="49"/>
      <c r="M480" s="44"/>
      <c r="N480"/>
    </row>
    <row r="481" spans="10:14" ht="12.75">
      <c r="J481"/>
      <c r="K481" s="37"/>
      <c r="L481" s="49"/>
      <c r="M481" s="44"/>
      <c r="N481"/>
    </row>
  </sheetData>
  <sheetProtection/>
  <mergeCells count="1">
    <mergeCell ref="B2:L2"/>
  </mergeCells>
  <printOptions/>
  <pageMargins left="0.58" right="0.53" top="1" bottom="1" header="0" footer="0"/>
  <pageSetup horizontalDpi="600" verticalDpi="600" orientation="landscape" paperSize="14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3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421875" style="0" customWidth="1"/>
    <col min="2" max="2" width="23.57421875" style="0" customWidth="1"/>
    <col min="9" max="10" width="11.421875" style="37" customWidth="1"/>
    <col min="11" max="11" width="12.57421875" style="37" customWidth="1"/>
    <col min="12" max="12" width="11.421875" style="37" customWidth="1"/>
    <col min="13" max="13" width="12.7109375" style="44" customWidth="1"/>
    <col min="14" max="14" width="13.421875" style="44" customWidth="1"/>
  </cols>
  <sheetData>
    <row r="4" spans="1:14" s="35" customFormat="1" ht="30" customHeight="1">
      <c r="A4" s="54" t="s">
        <v>0</v>
      </c>
      <c r="B4" s="54" t="s">
        <v>69</v>
      </c>
      <c r="C4" s="55" t="s">
        <v>70</v>
      </c>
      <c r="D4" s="55" t="s">
        <v>71</v>
      </c>
      <c r="E4" s="53" t="s">
        <v>72</v>
      </c>
      <c r="F4" s="53" t="s">
        <v>73</v>
      </c>
      <c r="G4" s="53" t="s">
        <v>74</v>
      </c>
      <c r="H4" s="53" t="s">
        <v>75</v>
      </c>
      <c r="I4" s="56" t="s">
        <v>76</v>
      </c>
      <c r="J4" s="56" t="s">
        <v>77</v>
      </c>
      <c r="K4" s="56" t="s">
        <v>78</v>
      </c>
      <c r="L4" s="56" t="s">
        <v>79</v>
      </c>
      <c r="M4" s="53" t="s">
        <v>80</v>
      </c>
      <c r="N4" s="53" t="s">
        <v>81</v>
      </c>
    </row>
    <row r="5" spans="1:14" ht="12.75" customHeight="1">
      <c r="A5" s="9" t="s">
        <v>82</v>
      </c>
      <c r="B5" s="12" t="s">
        <v>83</v>
      </c>
      <c r="C5" s="21"/>
      <c r="D5" s="24"/>
      <c r="E5" s="30"/>
      <c r="F5" s="33"/>
      <c r="G5" s="30"/>
      <c r="H5" s="26"/>
      <c r="I5" s="31"/>
      <c r="J5" s="36"/>
      <c r="K5" s="32"/>
      <c r="L5" s="34"/>
      <c r="M5" s="50"/>
      <c r="N5" s="39"/>
    </row>
    <row r="6" spans="1:14" ht="12.75" customHeight="1">
      <c r="A6" s="10" t="s">
        <v>84</v>
      </c>
      <c r="B6" s="13" t="s">
        <v>85</v>
      </c>
      <c r="C6" s="14">
        <f>SUM(C7:C64)</f>
        <v>36023178</v>
      </c>
      <c r="D6" s="14">
        <f aca="true" t="shared" si="0" ref="D6:N6">SUM(D7:D64)</f>
        <v>32853167</v>
      </c>
      <c r="E6" s="14">
        <f>SUM(E7:E64)</f>
        <v>33764488</v>
      </c>
      <c r="F6" s="14">
        <f t="shared" si="0"/>
        <v>49213804</v>
      </c>
      <c r="G6" s="14">
        <f t="shared" si="0"/>
        <v>36780934</v>
      </c>
      <c r="H6" s="14">
        <f t="shared" si="0"/>
        <v>51170623</v>
      </c>
      <c r="I6" s="14">
        <f>SUM(I7:I64)</f>
        <v>34042376</v>
      </c>
      <c r="J6" s="14">
        <f>SUM(J7:J64)</f>
        <v>33230917</v>
      </c>
      <c r="K6" s="14">
        <f>SUM(K7:K64)</f>
        <v>52391145</v>
      </c>
      <c r="L6" s="14">
        <f>SUM(L7:L64)</f>
        <v>34196450</v>
      </c>
      <c r="M6" s="74">
        <f>SUM(M7:M64)</f>
        <v>33555061</v>
      </c>
      <c r="N6" s="14">
        <f t="shared" si="0"/>
        <v>0</v>
      </c>
    </row>
    <row r="7" spans="1:14" ht="12.75" customHeight="1">
      <c r="A7" s="9" t="s">
        <v>86</v>
      </c>
      <c r="B7" s="12" t="s">
        <v>87</v>
      </c>
      <c r="C7" s="22"/>
      <c r="D7" s="25"/>
      <c r="E7" s="22"/>
      <c r="F7" s="25"/>
      <c r="G7" s="22"/>
      <c r="H7" s="25"/>
      <c r="I7" s="22"/>
      <c r="J7" s="25"/>
      <c r="K7" s="22"/>
      <c r="L7" s="25"/>
      <c r="M7" s="51"/>
      <c r="N7" s="41"/>
    </row>
    <row r="8" spans="1:14" ht="12.75" customHeight="1">
      <c r="A8" s="9" t="s">
        <v>88</v>
      </c>
      <c r="B8" s="12" t="s">
        <v>89</v>
      </c>
      <c r="C8" s="22"/>
      <c r="D8" s="25"/>
      <c r="E8" s="22"/>
      <c r="F8" s="25"/>
      <c r="G8" s="22"/>
      <c r="H8" s="25"/>
      <c r="I8" s="22"/>
      <c r="J8" s="25"/>
      <c r="K8" s="22"/>
      <c r="L8" s="25"/>
      <c r="M8" s="51"/>
      <c r="N8" s="41"/>
    </row>
    <row r="9" spans="1:14" ht="12.75" customHeight="1">
      <c r="A9" s="9" t="s">
        <v>90</v>
      </c>
      <c r="B9" s="12" t="s">
        <v>3</v>
      </c>
      <c r="C9" s="22">
        <v>7482601</v>
      </c>
      <c r="D9" s="25">
        <v>7482601</v>
      </c>
      <c r="E9" s="22">
        <v>7482601</v>
      </c>
      <c r="F9" s="25">
        <v>7482601</v>
      </c>
      <c r="G9" s="25">
        <v>10625587</v>
      </c>
      <c r="H9" s="25">
        <v>4339615</v>
      </c>
      <c r="I9" s="22">
        <v>7482601</v>
      </c>
      <c r="J9" s="25">
        <v>7482601</v>
      </c>
      <c r="K9" s="22">
        <v>7476528</v>
      </c>
      <c r="L9" s="25">
        <v>7482601</v>
      </c>
      <c r="M9" s="51">
        <v>7482601</v>
      </c>
      <c r="N9" s="41"/>
    </row>
    <row r="10" spans="1:14" ht="12.75" customHeight="1">
      <c r="A10" s="9" t="s">
        <v>91</v>
      </c>
      <c r="B10" s="12" t="s">
        <v>92</v>
      </c>
      <c r="C10" s="22" t="s">
        <v>612</v>
      </c>
      <c r="D10" s="25"/>
      <c r="E10" s="22"/>
      <c r="F10" s="25"/>
      <c r="G10" s="22"/>
      <c r="H10" s="25"/>
      <c r="I10" s="22"/>
      <c r="J10" s="25"/>
      <c r="K10" s="22"/>
      <c r="L10" s="25"/>
      <c r="M10" s="51"/>
      <c r="N10" s="41"/>
    </row>
    <row r="11" spans="1:14" ht="12.75" customHeight="1">
      <c r="A11" s="9" t="s">
        <v>504</v>
      </c>
      <c r="B11" s="12" t="s">
        <v>541</v>
      </c>
      <c r="C11" s="22">
        <v>3018428</v>
      </c>
      <c r="D11" s="25">
        <v>3018428</v>
      </c>
      <c r="E11" s="22">
        <v>3018428</v>
      </c>
      <c r="F11" s="25">
        <v>3036867</v>
      </c>
      <c r="G11" s="25">
        <v>3036867</v>
      </c>
      <c r="H11" s="25">
        <v>3036867</v>
      </c>
      <c r="I11" s="22">
        <v>3036867</v>
      </c>
      <c r="J11" s="25">
        <v>3036867</v>
      </c>
      <c r="K11" s="22">
        <v>3171996</v>
      </c>
      <c r="L11" s="25">
        <v>3175239</v>
      </c>
      <c r="M11" s="51">
        <v>3175239</v>
      </c>
      <c r="N11" s="41"/>
    </row>
    <row r="12" spans="1:14" ht="12.75" customHeight="1">
      <c r="A12" s="9" t="s">
        <v>4</v>
      </c>
      <c r="B12" s="12" t="s">
        <v>5</v>
      </c>
      <c r="C12" s="22">
        <v>1464538</v>
      </c>
      <c r="D12" s="25">
        <v>1464538</v>
      </c>
      <c r="E12" s="22">
        <v>1464538</v>
      </c>
      <c r="F12" s="25">
        <v>1474897</v>
      </c>
      <c r="G12" s="22">
        <v>1474897</v>
      </c>
      <c r="H12" s="22">
        <v>1474897</v>
      </c>
      <c r="I12" s="22">
        <v>1474897</v>
      </c>
      <c r="J12" s="25">
        <v>1474897</v>
      </c>
      <c r="K12" s="22">
        <v>1543159</v>
      </c>
      <c r="L12" s="25">
        <v>1544576</v>
      </c>
      <c r="M12" s="51">
        <v>1544576</v>
      </c>
      <c r="N12" s="41"/>
    </row>
    <row r="13" spans="1:14" ht="12.75" customHeight="1">
      <c r="A13" s="9" t="s">
        <v>93</v>
      </c>
      <c r="B13" s="12" t="s">
        <v>94</v>
      </c>
      <c r="C13" s="22"/>
      <c r="D13" s="25"/>
      <c r="E13" s="22"/>
      <c r="F13" s="25"/>
      <c r="G13" s="22"/>
      <c r="H13" s="25"/>
      <c r="I13" s="22"/>
      <c r="J13" s="25"/>
      <c r="K13" s="22"/>
      <c r="L13" s="25"/>
      <c r="M13" s="51"/>
      <c r="N13" s="41"/>
    </row>
    <row r="14" spans="1:14" ht="12.75" customHeight="1">
      <c r="A14" s="9" t="s">
        <v>6</v>
      </c>
      <c r="B14" s="12" t="s">
        <v>7</v>
      </c>
      <c r="C14" s="22"/>
      <c r="D14" s="25"/>
      <c r="E14" s="22"/>
      <c r="F14" s="25"/>
      <c r="G14" s="22"/>
      <c r="H14" s="25"/>
      <c r="I14" s="22"/>
      <c r="J14" s="25"/>
      <c r="K14" s="22"/>
      <c r="L14" s="25"/>
      <c r="M14" s="51"/>
      <c r="N14" s="41"/>
    </row>
    <row r="15" spans="1:14" ht="12.75" customHeight="1">
      <c r="A15" s="9" t="s">
        <v>542</v>
      </c>
      <c r="B15" s="12" t="s">
        <v>543</v>
      </c>
      <c r="C15" s="22">
        <v>2509489</v>
      </c>
      <c r="D15" s="25">
        <v>2509489</v>
      </c>
      <c r="E15" s="22">
        <v>2509489</v>
      </c>
      <c r="F15" s="25">
        <v>2515537</v>
      </c>
      <c r="G15" s="22">
        <v>2515537</v>
      </c>
      <c r="H15" s="22">
        <v>2515537</v>
      </c>
      <c r="I15" s="22">
        <v>2515537</v>
      </c>
      <c r="J15" s="25">
        <v>2515537</v>
      </c>
      <c r="K15" s="22">
        <v>2556975</v>
      </c>
      <c r="L15" s="25">
        <v>2559229</v>
      </c>
      <c r="M15" s="51">
        <v>2559229</v>
      </c>
      <c r="N15" s="41"/>
    </row>
    <row r="16" spans="1:14" ht="12.75" customHeight="1">
      <c r="A16" s="9" t="s">
        <v>95</v>
      </c>
      <c r="B16" s="12" t="s">
        <v>96</v>
      </c>
      <c r="C16" s="22"/>
      <c r="D16" s="25"/>
      <c r="E16" s="22"/>
      <c r="F16" s="25"/>
      <c r="G16" s="22"/>
      <c r="H16" s="25"/>
      <c r="I16" s="22"/>
      <c r="J16" s="25"/>
      <c r="K16" s="22"/>
      <c r="L16" s="25"/>
      <c r="M16" s="51"/>
      <c r="N16" s="41"/>
    </row>
    <row r="17" spans="1:14" ht="12.75" customHeight="1">
      <c r="A17" s="9" t="s">
        <v>97</v>
      </c>
      <c r="B17" s="12" t="s">
        <v>98</v>
      </c>
      <c r="C17" s="22"/>
      <c r="D17" s="25"/>
      <c r="E17" s="22"/>
      <c r="F17" s="25"/>
      <c r="G17" s="22"/>
      <c r="H17" s="25"/>
      <c r="I17" s="22"/>
      <c r="J17" s="25"/>
      <c r="K17" s="22"/>
      <c r="L17" s="25"/>
      <c r="M17" s="51"/>
      <c r="N17" s="41"/>
    </row>
    <row r="18" spans="1:14" ht="12.75" customHeight="1">
      <c r="A18" s="9" t="s">
        <v>8</v>
      </c>
      <c r="B18" s="12" t="s">
        <v>9</v>
      </c>
      <c r="C18" s="22"/>
      <c r="D18" s="25"/>
      <c r="E18" s="22"/>
      <c r="F18" s="25"/>
      <c r="G18" s="22"/>
      <c r="H18" s="25"/>
      <c r="I18" s="22"/>
      <c r="J18" s="25"/>
      <c r="K18" s="22"/>
      <c r="L18" s="25"/>
      <c r="M18" s="51"/>
      <c r="N18" s="41"/>
    </row>
    <row r="19" spans="1:14" ht="12.75" customHeight="1">
      <c r="A19" s="9" t="s">
        <v>99</v>
      </c>
      <c r="B19" s="12" t="s">
        <v>100</v>
      </c>
      <c r="C19" s="22"/>
      <c r="D19" s="25"/>
      <c r="E19" s="22"/>
      <c r="F19" s="25"/>
      <c r="G19" s="22"/>
      <c r="H19" s="25"/>
      <c r="I19" s="22"/>
      <c r="J19" s="25"/>
      <c r="K19" s="22"/>
      <c r="L19" s="25"/>
      <c r="M19" s="51"/>
      <c r="N19" s="41"/>
    </row>
    <row r="20" spans="1:14" ht="12.75" customHeight="1">
      <c r="A20" s="9" t="s">
        <v>101</v>
      </c>
      <c r="B20" s="12" t="s">
        <v>102</v>
      </c>
      <c r="C20" s="22"/>
      <c r="D20" s="25"/>
      <c r="E20" s="22"/>
      <c r="F20" s="25"/>
      <c r="G20" s="22"/>
      <c r="H20" s="25"/>
      <c r="I20" s="22"/>
      <c r="J20" s="25"/>
      <c r="K20" s="22"/>
      <c r="L20" s="25"/>
      <c r="M20" s="51"/>
      <c r="N20" s="41"/>
    </row>
    <row r="21" spans="1:14" ht="12.75" customHeight="1">
      <c r="A21" s="9" t="s">
        <v>10</v>
      </c>
      <c r="B21" s="12" t="s">
        <v>11</v>
      </c>
      <c r="C21" s="22"/>
      <c r="D21" s="25"/>
      <c r="E21" s="22"/>
      <c r="F21" s="25"/>
      <c r="G21" s="22"/>
      <c r="H21" s="25"/>
      <c r="I21" s="22"/>
      <c r="J21" s="25"/>
      <c r="K21" s="22"/>
      <c r="L21" s="25"/>
      <c r="M21" s="51"/>
      <c r="N21" s="41"/>
    </row>
    <row r="22" spans="1:14" ht="12.75" customHeight="1">
      <c r="A22" s="9" t="s">
        <v>544</v>
      </c>
      <c r="B22" s="12" t="s">
        <v>545</v>
      </c>
      <c r="C22" s="22"/>
      <c r="D22" s="25"/>
      <c r="E22" s="22">
        <v>180000</v>
      </c>
      <c r="F22" s="25">
        <v>180000</v>
      </c>
      <c r="G22" s="22">
        <v>180000</v>
      </c>
      <c r="H22" s="22">
        <v>180000</v>
      </c>
      <c r="I22" s="22">
        <v>180000</v>
      </c>
      <c r="J22" s="25">
        <v>180000</v>
      </c>
      <c r="K22" s="22">
        <v>180000</v>
      </c>
      <c r="L22" s="25">
        <v>180000</v>
      </c>
      <c r="M22" s="51">
        <v>180000</v>
      </c>
      <c r="N22" s="41"/>
    </row>
    <row r="23" spans="1:14" ht="12.75" customHeight="1">
      <c r="A23" s="9" t="s">
        <v>103</v>
      </c>
      <c r="B23" s="12" t="s">
        <v>104</v>
      </c>
      <c r="C23" s="22"/>
      <c r="D23" s="25"/>
      <c r="E23" s="22"/>
      <c r="F23" s="25"/>
      <c r="G23" s="22"/>
      <c r="H23" s="25">
        <v>12201</v>
      </c>
      <c r="I23" s="22">
        <v>11092</v>
      </c>
      <c r="J23" s="25"/>
      <c r="K23" s="22">
        <v>11979</v>
      </c>
      <c r="L23" s="25"/>
      <c r="M23" s="51"/>
      <c r="N23" s="41"/>
    </row>
    <row r="24" spans="1:14" ht="12.75" customHeight="1">
      <c r="A24" s="9" t="s">
        <v>12</v>
      </c>
      <c r="B24" s="12" t="s">
        <v>13</v>
      </c>
      <c r="C24" s="22">
        <v>11080</v>
      </c>
      <c r="D24" s="25">
        <v>7986</v>
      </c>
      <c r="E24" s="22">
        <v>13310</v>
      </c>
      <c r="F24" s="25">
        <v>11979</v>
      </c>
      <c r="G24" s="22">
        <v>11092</v>
      </c>
      <c r="H24" s="25"/>
      <c r="I24" s="22"/>
      <c r="J24" s="25">
        <v>12423</v>
      </c>
      <c r="K24" s="22"/>
      <c r="L24" s="25">
        <v>11535</v>
      </c>
      <c r="M24" s="51">
        <v>13310</v>
      </c>
      <c r="N24" s="41"/>
    </row>
    <row r="25" spans="1:14" ht="12.75" customHeight="1">
      <c r="A25" s="9" t="s">
        <v>546</v>
      </c>
      <c r="B25" s="12" t="s">
        <v>559</v>
      </c>
      <c r="C25" s="22">
        <v>592471</v>
      </c>
      <c r="D25" s="25">
        <v>571329</v>
      </c>
      <c r="E25" s="22">
        <v>571329</v>
      </c>
      <c r="F25" s="25">
        <v>571329</v>
      </c>
      <c r="G25" s="22">
        <v>571329</v>
      </c>
      <c r="H25" s="22">
        <v>571329</v>
      </c>
      <c r="I25" s="22">
        <v>571329</v>
      </c>
      <c r="J25" s="25">
        <v>571329</v>
      </c>
      <c r="K25" s="22">
        <v>571329</v>
      </c>
      <c r="L25" s="25">
        <v>571329</v>
      </c>
      <c r="M25" s="51">
        <v>571329</v>
      </c>
      <c r="N25" s="41"/>
    </row>
    <row r="26" spans="1:14" ht="12.75" customHeight="1">
      <c r="A26" s="9" t="s">
        <v>105</v>
      </c>
      <c r="B26" s="12" t="s">
        <v>106</v>
      </c>
      <c r="C26" s="22"/>
      <c r="D26" s="25"/>
      <c r="E26" s="22"/>
      <c r="F26" s="25"/>
      <c r="G26" s="22"/>
      <c r="H26" s="25"/>
      <c r="I26" s="22"/>
      <c r="J26" s="25"/>
      <c r="K26" s="22"/>
      <c r="L26" s="25"/>
      <c r="M26" s="51"/>
      <c r="N26" s="41"/>
    </row>
    <row r="27" spans="1:14" ht="12.75" customHeight="1">
      <c r="A27" s="9" t="s">
        <v>14</v>
      </c>
      <c r="B27" s="12" t="s">
        <v>15</v>
      </c>
      <c r="C27" s="22"/>
      <c r="D27" s="25"/>
      <c r="E27" s="22"/>
      <c r="F27" s="25"/>
      <c r="G27" s="22"/>
      <c r="H27" s="25"/>
      <c r="I27" s="22"/>
      <c r="J27" s="25"/>
      <c r="K27" s="22"/>
      <c r="L27" s="25"/>
      <c r="M27" s="51"/>
      <c r="N27" s="41"/>
    </row>
    <row r="28" spans="1:14" ht="12.75" customHeight="1">
      <c r="A28" s="9" t="s">
        <v>16</v>
      </c>
      <c r="B28" s="12" t="s">
        <v>17</v>
      </c>
      <c r="C28" s="22"/>
      <c r="D28" s="25"/>
      <c r="E28" s="22"/>
      <c r="F28" s="25"/>
      <c r="G28" s="22"/>
      <c r="H28" s="25"/>
      <c r="I28" s="22"/>
      <c r="J28" s="25"/>
      <c r="K28" s="22"/>
      <c r="L28" s="25"/>
      <c r="M28" s="51"/>
      <c r="N28" s="41"/>
    </row>
    <row r="29" spans="1:14" ht="12.75" customHeight="1">
      <c r="A29" s="9" t="s">
        <v>18</v>
      </c>
      <c r="B29" s="12" t="s">
        <v>19</v>
      </c>
      <c r="C29" s="22"/>
      <c r="D29" s="25"/>
      <c r="E29" s="22"/>
      <c r="F29" s="25"/>
      <c r="G29" s="22"/>
      <c r="H29" s="25"/>
      <c r="I29" s="22"/>
      <c r="J29" s="25"/>
      <c r="K29" s="22"/>
      <c r="L29" s="25"/>
      <c r="M29" s="51"/>
      <c r="N29" s="41"/>
    </row>
    <row r="30" spans="1:14" ht="12.75" customHeight="1">
      <c r="A30" s="9" t="s">
        <v>107</v>
      </c>
      <c r="B30" s="12" t="s">
        <v>108</v>
      </c>
      <c r="C30" s="22"/>
      <c r="D30" s="25"/>
      <c r="E30" s="22"/>
      <c r="F30" s="25"/>
      <c r="G30" s="22"/>
      <c r="H30" s="25"/>
      <c r="I30" s="22"/>
      <c r="J30" s="25"/>
      <c r="K30" s="22"/>
      <c r="L30" s="25"/>
      <c r="M30" s="51"/>
      <c r="N30" s="41"/>
    </row>
    <row r="31" spans="1:14" ht="12.75" customHeight="1">
      <c r="A31" s="9" t="s">
        <v>109</v>
      </c>
      <c r="B31" s="12" t="s">
        <v>110</v>
      </c>
      <c r="C31" s="22"/>
      <c r="D31" s="25"/>
      <c r="E31" s="22"/>
      <c r="F31" s="25"/>
      <c r="G31" s="22"/>
      <c r="H31" s="25"/>
      <c r="I31" s="22"/>
      <c r="J31" s="25"/>
      <c r="K31" s="22"/>
      <c r="L31" s="25"/>
      <c r="M31" s="51"/>
      <c r="N31" s="41"/>
    </row>
    <row r="32" spans="1:14" ht="12.75" customHeight="1">
      <c r="A32" s="9" t="s">
        <v>20</v>
      </c>
      <c r="B32" s="12" t="s">
        <v>21</v>
      </c>
      <c r="C32" s="22"/>
      <c r="D32" s="25"/>
      <c r="E32" s="22"/>
      <c r="F32" s="25"/>
      <c r="G32" s="22"/>
      <c r="H32" s="25"/>
      <c r="I32" s="22"/>
      <c r="J32" s="25"/>
      <c r="K32" s="22"/>
      <c r="L32" s="25"/>
      <c r="M32" s="51"/>
      <c r="N32" s="41"/>
    </row>
    <row r="33" spans="1:14" ht="12.75" customHeight="1">
      <c r="A33" s="9" t="s">
        <v>520</v>
      </c>
      <c r="B33" s="12" t="s">
        <v>547</v>
      </c>
      <c r="C33" s="22">
        <v>559439</v>
      </c>
      <c r="D33" s="25">
        <v>559439</v>
      </c>
      <c r="E33" s="22">
        <v>492196</v>
      </c>
      <c r="F33" s="25">
        <v>509475</v>
      </c>
      <c r="G33" s="25">
        <v>509475</v>
      </c>
      <c r="H33" s="25">
        <v>509475</v>
      </c>
      <c r="I33" s="22">
        <v>744622</v>
      </c>
      <c r="J33" s="25">
        <v>627049</v>
      </c>
      <c r="K33" s="22">
        <v>635689</v>
      </c>
      <c r="L33" s="25">
        <v>635689</v>
      </c>
      <c r="M33" s="51">
        <v>635689</v>
      </c>
      <c r="N33" s="41"/>
    </row>
    <row r="34" spans="1:14" ht="12.75" customHeight="1">
      <c r="A34" s="9" t="s">
        <v>548</v>
      </c>
      <c r="B34" s="12" t="s">
        <v>549</v>
      </c>
      <c r="C34" s="22">
        <v>2653949</v>
      </c>
      <c r="D34" s="25">
        <v>2739454</v>
      </c>
      <c r="E34" s="22">
        <v>2696701</v>
      </c>
      <c r="F34" s="25">
        <v>2702460</v>
      </c>
      <c r="G34" s="25">
        <v>2702460</v>
      </c>
      <c r="H34" s="25">
        <v>2702460</v>
      </c>
      <c r="I34" s="22">
        <v>2702460</v>
      </c>
      <c r="J34" s="25">
        <v>2702460</v>
      </c>
      <c r="K34" s="22">
        <v>2745024</v>
      </c>
      <c r="L34" s="25">
        <v>2749103</v>
      </c>
      <c r="M34" s="51">
        <v>2749103</v>
      </c>
      <c r="N34" s="41"/>
    </row>
    <row r="35" spans="1:14" ht="12.75" customHeight="1">
      <c r="A35" s="9" t="s">
        <v>591</v>
      </c>
      <c r="B35" s="12" t="s">
        <v>592</v>
      </c>
      <c r="C35" s="22">
        <v>192311</v>
      </c>
      <c r="D35" s="25">
        <v>185024</v>
      </c>
      <c r="E35" s="22">
        <v>185034</v>
      </c>
      <c r="F35" s="25">
        <v>185024</v>
      </c>
      <c r="G35" s="25">
        <v>185024</v>
      </c>
      <c r="H35" s="25">
        <v>185024</v>
      </c>
      <c r="I35" s="22">
        <v>185024</v>
      </c>
      <c r="J35" s="25">
        <v>185024</v>
      </c>
      <c r="K35" s="22">
        <v>185024</v>
      </c>
      <c r="L35" s="25">
        <v>185024</v>
      </c>
      <c r="M35" s="51">
        <v>185016</v>
      </c>
      <c r="N35" s="41"/>
    </row>
    <row r="36" spans="1:14" ht="12.75" customHeight="1">
      <c r="A36" s="9" t="s">
        <v>550</v>
      </c>
      <c r="B36" s="12" t="s">
        <v>551</v>
      </c>
      <c r="C36" s="22">
        <v>11949951</v>
      </c>
      <c r="D36" s="25">
        <v>11949951</v>
      </c>
      <c r="E36" s="22">
        <v>11949951</v>
      </c>
      <c r="F36" s="25">
        <v>11978749</v>
      </c>
      <c r="G36" s="25">
        <v>11978749</v>
      </c>
      <c r="H36" s="25">
        <v>11978749</v>
      </c>
      <c r="I36" s="22">
        <v>11978749</v>
      </c>
      <c r="J36" s="25">
        <v>11978749</v>
      </c>
      <c r="K36" s="22">
        <v>12176067</v>
      </c>
      <c r="L36" s="25">
        <v>12186800</v>
      </c>
      <c r="M36" s="51">
        <v>12186800</v>
      </c>
      <c r="N36" s="41"/>
    </row>
    <row r="37" spans="1:14" ht="12.75" customHeight="1">
      <c r="A37" s="9" t="s">
        <v>111</v>
      </c>
      <c r="B37" s="12" t="s">
        <v>22</v>
      </c>
      <c r="C37" s="22"/>
      <c r="D37" s="25"/>
      <c r="E37" s="22"/>
      <c r="F37" s="25"/>
      <c r="G37" s="22"/>
      <c r="H37" s="25"/>
      <c r="I37" s="22"/>
      <c r="J37" s="25"/>
      <c r="K37" s="22"/>
      <c r="L37" s="25"/>
      <c r="M37" s="51"/>
      <c r="N37" s="41"/>
    </row>
    <row r="38" spans="1:14" ht="12.75" customHeight="1">
      <c r="A38" s="9" t="s">
        <v>614</v>
      </c>
      <c r="B38" s="12" t="s">
        <v>552</v>
      </c>
      <c r="C38" s="22">
        <v>367341</v>
      </c>
      <c r="D38" s="25">
        <v>367341</v>
      </c>
      <c r="E38" s="22">
        <v>367341</v>
      </c>
      <c r="F38" s="25">
        <v>367341</v>
      </c>
      <c r="G38" s="22">
        <v>367341</v>
      </c>
      <c r="H38" s="22">
        <v>367341</v>
      </c>
      <c r="I38" s="22">
        <v>367341</v>
      </c>
      <c r="J38" s="25">
        <v>367341</v>
      </c>
      <c r="K38" s="22">
        <v>371087</v>
      </c>
      <c r="L38" s="25">
        <v>371087</v>
      </c>
      <c r="M38" s="51">
        <v>371087</v>
      </c>
      <c r="N38" s="41"/>
    </row>
    <row r="39" spans="1:14" ht="12.75" customHeight="1">
      <c r="A39" s="9" t="s">
        <v>112</v>
      </c>
      <c r="B39" s="12" t="s">
        <v>113</v>
      </c>
      <c r="C39" s="22"/>
      <c r="D39" s="25"/>
      <c r="E39" s="22"/>
      <c r="F39" s="25"/>
      <c r="G39" s="22"/>
      <c r="H39" s="25"/>
      <c r="I39" s="22"/>
      <c r="J39" s="25"/>
      <c r="K39" s="22"/>
      <c r="L39" s="25"/>
      <c r="M39" s="51"/>
      <c r="N39" s="41"/>
    </row>
    <row r="40" spans="1:14" ht="12.75" customHeight="1">
      <c r="A40" s="9" t="s">
        <v>114</v>
      </c>
      <c r="B40" s="12" t="s">
        <v>115</v>
      </c>
      <c r="C40" s="22"/>
      <c r="D40" s="25"/>
      <c r="E40" s="22"/>
      <c r="F40" s="25"/>
      <c r="G40" s="22"/>
      <c r="H40" s="25"/>
      <c r="I40" s="22"/>
      <c r="J40" s="25"/>
      <c r="K40" s="22"/>
      <c r="L40" s="25"/>
      <c r="M40" s="51"/>
      <c r="N40" s="41"/>
    </row>
    <row r="41" spans="1:14" ht="12.75" customHeight="1">
      <c r="A41" s="9" t="s">
        <v>116</v>
      </c>
      <c r="B41" s="12" t="s">
        <v>23</v>
      </c>
      <c r="C41" s="22">
        <v>793750</v>
      </c>
      <c r="D41" s="25">
        <v>701517</v>
      </c>
      <c r="E41" s="22">
        <v>698834</v>
      </c>
      <c r="F41" s="25">
        <v>1038373</v>
      </c>
      <c r="G41" s="22">
        <v>700800</v>
      </c>
      <c r="H41" s="25">
        <v>1103630</v>
      </c>
      <c r="I41" s="22">
        <v>708889</v>
      </c>
      <c r="J41" s="25">
        <v>704845</v>
      </c>
      <c r="K41" s="22">
        <v>1050063</v>
      </c>
      <c r="L41" s="25">
        <v>790410</v>
      </c>
      <c r="M41" s="51">
        <v>25493</v>
      </c>
      <c r="N41" s="41"/>
    </row>
    <row r="42" spans="1:14" ht="12.75" customHeight="1">
      <c r="A42" s="9" t="s">
        <v>117</v>
      </c>
      <c r="B42" s="12" t="s">
        <v>118</v>
      </c>
      <c r="C42" s="22"/>
      <c r="D42" s="25"/>
      <c r="E42" s="22"/>
      <c r="F42" s="25"/>
      <c r="G42" s="22"/>
      <c r="H42" s="25"/>
      <c r="I42" s="22"/>
      <c r="J42" s="25"/>
      <c r="K42" s="22"/>
      <c r="L42" s="25"/>
      <c r="M42" s="51"/>
      <c r="N42" s="41"/>
    </row>
    <row r="43" spans="1:14" ht="12.75" customHeight="1">
      <c r="A43" s="9" t="s">
        <v>119</v>
      </c>
      <c r="B43" s="12" t="s">
        <v>120</v>
      </c>
      <c r="C43" s="22"/>
      <c r="D43" s="25"/>
      <c r="E43" s="22"/>
      <c r="F43" s="25"/>
      <c r="G43" s="22"/>
      <c r="H43" s="25"/>
      <c r="I43" s="22"/>
      <c r="J43" s="25"/>
      <c r="K43" s="22"/>
      <c r="L43" s="25"/>
      <c r="M43" s="51"/>
      <c r="N43" s="41"/>
    </row>
    <row r="44" spans="1:14" ht="12.75" customHeight="1">
      <c r="A44" s="9" t="s">
        <v>121</v>
      </c>
      <c r="B44" s="12" t="s">
        <v>122</v>
      </c>
      <c r="C44" s="22"/>
      <c r="D44" s="25"/>
      <c r="E44" s="22"/>
      <c r="F44" s="25"/>
      <c r="G44" s="22"/>
      <c r="H44" s="25"/>
      <c r="I44" s="22"/>
      <c r="J44" s="25"/>
      <c r="K44" s="22"/>
      <c r="L44" s="25"/>
      <c r="M44" s="51"/>
      <c r="N44" s="41"/>
    </row>
    <row r="45" spans="1:14" ht="12.75" customHeight="1">
      <c r="A45" s="9" t="s">
        <v>123</v>
      </c>
      <c r="B45" s="12" t="s">
        <v>124</v>
      </c>
      <c r="C45" s="22"/>
      <c r="D45" s="25"/>
      <c r="E45" s="22"/>
      <c r="F45" s="25"/>
      <c r="G45" s="22"/>
      <c r="H45" s="25"/>
      <c r="I45" s="22"/>
      <c r="J45" s="25"/>
      <c r="K45" s="22"/>
      <c r="L45" s="25"/>
      <c r="M45" s="51"/>
      <c r="N45" s="41"/>
    </row>
    <row r="46" spans="1:14" ht="12.75" customHeight="1">
      <c r="A46" s="9" t="s">
        <v>125</v>
      </c>
      <c r="B46" s="12" t="s">
        <v>122</v>
      </c>
      <c r="C46" s="22"/>
      <c r="D46" s="25"/>
      <c r="E46" s="22"/>
      <c r="F46" s="25"/>
      <c r="G46" s="22"/>
      <c r="H46" s="25"/>
      <c r="I46" s="22"/>
      <c r="J46" s="25"/>
      <c r="K46" s="22"/>
      <c r="L46" s="25"/>
      <c r="M46" s="51"/>
      <c r="N46" s="41"/>
    </row>
    <row r="47" spans="1:14" ht="12.75" customHeight="1">
      <c r="A47" s="9" t="s">
        <v>563</v>
      </c>
      <c r="B47" s="12" t="s">
        <v>564</v>
      </c>
      <c r="C47" s="22"/>
      <c r="D47" s="25"/>
      <c r="E47" s="22"/>
      <c r="F47" s="25">
        <v>8410359</v>
      </c>
      <c r="G47" s="22"/>
      <c r="H47" s="25">
        <v>8410359</v>
      </c>
      <c r="I47" s="22"/>
      <c r="J47" s="25"/>
      <c r="K47" s="22">
        <v>8410359</v>
      </c>
      <c r="L47" s="25"/>
      <c r="M47" s="51"/>
      <c r="N47" s="41"/>
    </row>
    <row r="48" spans="1:14" ht="12.75" customHeight="1">
      <c r="A48" s="9" t="s">
        <v>565</v>
      </c>
      <c r="B48" s="12" t="s">
        <v>566</v>
      </c>
      <c r="C48" s="22"/>
      <c r="D48" s="25"/>
      <c r="E48" s="22"/>
      <c r="F48" s="25">
        <v>7279559</v>
      </c>
      <c r="G48" s="22"/>
      <c r="H48" s="25">
        <v>7279559</v>
      </c>
      <c r="I48" s="22"/>
      <c r="J48" s="25"/>
      <c r="K48" s="22">
        <v>7279559</v>
      </c>
      <c r="L48" s="25"/>
      <c r="M48" s="51"/>
      <c r="N48" s="41"/>
    </row>
    <row r="49" spans="1:14" ht="12.75" customHeight="1">
      <c r="A49" s="9" t="s">
        <v>126</v>
      </c>
      <c r="B49" s="12" t="s">
        <v>127</v>
      </c>
      <c r="C49" s="22"/>
      <c r="D49" s="25"/>
      <c r="E49" s="22"/>
      <c r="F49" s="25"/>
      <c r="G49" s="22"/>
      <c r="H49" s="25"/>
      <c r="I49" s="22"/>
      <c r="J49" s="25"/>
      <c r="K49" s="22"/>
      <c r="L49" s="25"/>
      <c r="M49" s="51"/>
      <c r="N49" s="41"/>
    </row>
    <row r="50" spans="1:14" ht="12.75" customHeight="1">
      <c r="A50" s="9" t="s">
        <v>128</v>
      </c>
      <c r="B50" s="12" t="s">
        <v>122</v>
      </c>
      <c r="C50" s="22"/>
      <c r="D50" s="25"/>
      <c r="E50" s="22"/>
      <c r="F50" s="25"/>
      <c r="G50" s="22"/>
      <c r="H50" s="25"/>
      <c r="I50" s="22"/>
      <c r="J50" s="25"/>
      <c r="K50" s="22"/>
      <c r="L50" s="25"/>
      <c r="M50" s="51"/>
      <c r="N50" s="41"/>
    </row>
    <row r="51" spans="1:14" ht="12.75" customHeight="1">
      <c r="A51" s="9" t="s">
        <v>129</v>
      </c>
      <c r="B51" s="12" t="s">
        <v>130</v>
      </c>
      <c r="C51" s="22"/>
      <c r="D51" s="25"/>
      <c r="E51" s="22"/>
      <c r="F51" s="25"/>
      <c r="G51" s="22"/>
      <c r="H51" s="25"/>
      <c r="I51" s="22"/>
      <c r="J51" s="25"/>
      <c r="K51" s="22"/>
      <c r="L51" s="25"/>
      <c r="M51" s="51"/>
      <c r="N51" s="41"/>
    </row>
    <row r="52" spans="1:14" ht="12.75" customHeight="1">
      <c r="A52" s="9" t="s">
        <v>553</v>
      </c>
      <c r="B52" s="12" t="s">
        <v>554</v>
      </c>
      <c r="C52" s="22"/>
      <c r="D52" s="25"/>
      <c r="E52" s="22"/>
      <c r="F52" s="25"/>
      <c r="G52" s="22"/>
      <c r="H52" s="25">
        <v>4318212</v>
      </c>
      <c r="I52" s="22"/>
      <c r="J52" s="25"/>
      <c r="K52" s="22"/>
      <c r="L52" s="25"/>
      <c r="M52" s="51"/>
      <c r="N52" s="41"/>
    </row>
    <row r="53" spans="1:14" ht="12.75" customHeight="1">
      <c r="A53" s="9" t="s">
        <v>131</v>
      </c>
      <c r="B53" s="12" t="s">
        <v>132</v>
      </c>
      <c r="C53" s="22"/>
      <c r="D53" s="25"/>
      <c r="E53" s="22"/>
      <c r="F53" s="25"/>
      <c r="G53" s="22"/>
      <c r="H53" s="25"/>
      <c r="I53" s="22"/>
      <c r="J53" s="25"/>
      <c r="K53" s="22"/>
      <c r="L53" s="25"/>
      <c r="M53" s="51"/>
      <c r="N53" s="41"/>
    </row>
    <row r="54" spans="1:14" ht="12.75" customHeight="1">
      <c r="A54" s="9" t="s">
        <v>133</v>
      </c>
      <c r="B54" s="12" t="s">
        <v>24</v>
      </c>
      <c r="C54" s="22">
        <v>1606720</v>
      </c>
      <c r="D54" s="25">
        <v>1147427</v>
      </c>
      <c r="E54" s="22">
        <v>1018637</v>
      </c>
      <c r="F54" s="25">
        <v>1282458</v>
      </c>
      <c r="G54" s="22">
        <v>1578399</v>
      </c>
      <c r="H54" s="25">
        <v>1310339</v>
      </c>
      <c r="I54" s="22">
        <v>1513429</v>
      </c>
      <c r="J54" s="25">
        <v>1093295</v>
      </c>
      <c r="K54" s="22">
        <v>1651895</v>
      </c>
      <c r="L54" s="25">
        <v>1542008</v>
      </c>
      <c r="M54" s="51">
        <v>1701921</v>
      </c>
      <c r="N54" s="41"/>
    </row>
    <row r="55" spans="1:14" ht="12.75" customHeight="1">
      <c r="A55" s="9" t="s">
        <v>134</v>
      </c>
      <c r="B55" s="12" t="s">
        <v>38</v>
      </c>
      <c r="C55" s="22"/>
      <c r="D55" s="25">
        <v>148643</v>
      </c>
      <c r="E55" s="22">
        <v>123613</v>
      </c>
      <c r="F55" s="25">
        <v>186796</v>
      </c>
      <c r="G55" s="22">
        <v>343377</v>
      </c>
      <c r="H55" s="25">
        <v>386715</v>
      </c>
      <c r="I55" s="22">
        <v>569539</v>
      </c>
      <c r="J55" s="25">
        <v>298500</v>
      </c>
      <c r="K55" s="22">
        <v>392038</v>
      </c>
      <c r="L55" s="25">
        <v>211820</v>
      </c>
      <c r="M55" s="51">
        <v>173668</v>
      </c>
      <c r="N55" s="41"/>
    </row>
    <row r="56" spans="1:14" ht="12.75" customHeight="1">
      <c r="A56" s="9" t="s">
        <v>135</v>
      </c>
      <c r="B56" s="12" t="s">
        <v>136</v>
      </c>
      <c r="C56" s="22"/>
      <c r="D56" s="25"/>
      <c r="E56" s="22"/>
      <c r="F56" s="25"/>
      <c r="G56" s="22"/>
      <c r="H56" s="25"/>
      <c r="I56" s="22"/>
      <c r="J56" s="25"/>
      <c r="K56" s="22"/>
      <c r="L56" s="25"/>
      <c r="M56" s="51"/>
      <c r="N56" s="41"/>
    </row>
    <row r="57" spans="1:14" ht="12.75" customHeight="1">
      <c r="A57" s="9" t="s">
        <v>137</v>
      </c>
      <c r="B57" s="12" t="s">
        <v>138</v>
      </c>
      <c r="C57" s="22"/>
      <c r="D57" s="25"/>
      <c r="E57" s="22"/>
      <c r="F57" s="25"/>
      <c r="G57" s="22"/>
      <c r="H57" s="25"/>
      <c r="I57" s="22"/>
      <c r="J57" s="25"/>
      <c r="K57" s="22"/>
      <c r="L57" s="25"/>
      <c r="M57" s="51"/>
      <c r="N57" s="41"/>
    </row>
    <row r="58" spans="1:14" ht="12.75" customHeight="1">
      <c r="A58" s="9" t="s">
        <v>139</v>
      </c>
      <c r="B58" s="12" t="s">
        <v>140</v>
      </c>
      <c r="C58" s="22"/>
      <c r="D58" s="25"/>
      <c r="E58" s="22"/>
      <c r="F58" s="25"/>
      <c r="G58" s="22"/>
      <c r="H58" s="25"/>
      <c r="I58" s="22"/>
      <c r="J58" s="25"/>
      <c r="K58" s="22"/>
      <c r="L58" s="25"/>
      <c r="M58" s="51"/>
      <c r="N58" s="41"/>
    </row>
    <row r="59" spans="1:14" ht="12.75" customHeight="1">
      <c r="A59" s="9" t="s">
        <v>141</v>
      </c>
      <c r="B59" s="12" t="s">
        <v>142</v>
      </c>
      <c r="C59" s="22"/>
      <c r="D59" s="25"/>
      <c r="E59" s="22"/>
      <c r="F59" s="25"/>
      <c r="G59" s="22"/>
      <c r="H59" s="25"/>
      <c r="I59" s="22"/>
      <c r="J59" s="25"/>
      <c r="K59" s="22">
        <v>1982374</v>
      </c>
      <c r="L59" s="25"/>
      <c r="M59" s="51"/>
      <c r="N59" s="41"/>
    </row>
    <row r="60" spans="1:14" ht="12.75" customHeight="1">
      <c r="A60" s="9" t="s">
        <v>143</v>
      </c>
      <c r="B60" s="12" t="s">
        <v>144</v>
      </c>
      <c r="C60" s="22"/>
      <c r="D60" s="25"/>
      <c r="E60" s="22"/>
      <c r="F60" s="25"/>
      <c r="G60" s="22"/>
      <c r="H60" s="25"/>
      <c r="I60" s="22"/>
      <c r="J60" s="25"/>
      <c r="K60" s="22"/>
      <c r="L60" s="25"/>
      <c r="M60" s="51"/>
      <c r="N60" s="41"/>
    </row>
    <row r="61" spans="1:14" ht="12.75" customHeight="1">
      <c r="A61" s="9" t="s">
        <v>145</v>
      </c>
      <c r="B61" s="12" t="s">
        <v>146</v>
      </c>
      <c r="C61" s="22"/>
      <c r="D61" s="25"/>
      <c r="E61" s="22">
        <v>611686</v>
      </c>
      <c r="F61" s="25"/>
      <c r="G61" s="22"/>
      <c r="H61" s="25">
        <v>488314</v>
      </c>
      <c r="I61" s="22"/>
      <c r="J61" s="25"/>
      <c r="K61" s="22"/>
      <c r="L61" s="25"/>
      <c r="M61" s="51"/>
      <c r="N61" s="41"/>
    </row>
    <row r="62" spans="1:14" ht="12.75" customHeight="1">
      <c r="A62" s="9" t="s">
        <v>147</v>
      </c>
      <c r="B62" s="12" t="s">
        <v>148</v>
      </c>
      <c r="C62" s="22"/>
      <c r="D62" s="25"/>
      <c r="E62" s="22"/>
      <c r="F62" s="25"/>
      <c r="G62" s="22"/>
      <c r="H62" s="25"/>
      <c r="I62" s="22"/>
      <c r="J62" s="25"/>
      <c r="K62" s="22"/>
      <c r="L62" s="25"/>
      <c r="M62" s="51"/>
      <c r="N62" s="41"/>
    </row>
    <row r="63" spans="1:14" ht="12.75" customHeight="1">
      <c r="A63" s="9" t="s">
        <v>149</v>
      </c>
      <c r="B63" s="12" t="s">
        <v>150</v>
      </c>
      <c r="C63" s="22">
        <v>2821110</v>
      </c>
      <c r="D63" s="25"/>
      <c r="E63" s="22"/>
      <c r="F63" s="25"/>
      <c r="G63" s="22"/>
      <c r="H63" s="25"/>
      <c r="I63" s="22"/>
      <c r="J63" s="25"/>
      <c r="K63" s="22"/>
      <c r="L63" s="25"/>
      <c r="M63" s="51"/>
      <c r="N63" s="41"/>
    </row>
    <row r="64" spans="1:14" ht="12.75" customHeight="1">
      <c r="A64" s="9" t="s">
        <v>151</v>
      </c>
      <c r="B64" s="12" t="s">
        <v>152</v>
      </c>
      <c r="C64" s="22"/>
      <c r="D64" s="25"/>
      <c r="E64" s="22">
        <v>380800</v>
      </c>
      <c r="F64" s="25"/>
      <c r="G64" s="22"/>
      <c r="H64" s="25"/>
      <c r="I64" s="22"/>
      <c r="J64" s="25"/>
      <c r="K64" s="22"/>
      <c r="L64" s="25"/>
      <c r="M64" s="51"/>
      <c r="N64" s="41"/>
    </row>
    <row r="65" spans="1:14" ht="12.75" customHeight="1">
      <c r="A65" s="10" t="s">
        <v>153</v>
      </c>
      <c r="B65" s="13" t="s">
        <v>154</v>
      </c>
      <c r="C65" s="14">
        <f>SUM(C66:C117)</f>
        <v>12069699</v>
      </c>
      <c r="D65" s="14">
        <f aca="true" t="shared" si="1" ref="D65:N65">SUM(D66:D117)</f>
        <v>10986757</v>
      </c>
      <c r="E65" s="14">
        <f>SUM(E66:E117)</f>
        <v>11277701</v>
      </c>
      <c r="F65" s="14">
        <f t="shared" si="1"/>
        <v>12886222</v>
      </c>
      <c r="G65" s="14">
        <f t="shared" si="1"/>
        <v>6683243</v>
      </c>
      <c r="H65" s="14">
        <f t="shared" si="1"/>
        <v>17205615</v>
      </c>
      <c r="I65" s="14">
        <f>SUM(I66:I117)</f>
        <v>10708757</v>
      </c>
      <c r="J65" s="14">
        <f t="shared" si="1"/>
        <v>10814035</v>
      </c>
      <c r="K65" s="14">
        <f t="shared" si="1"/>
        <v>14744026</v>
      </c>
      <c r="L65" s="14">
        <f>SUM(L66:L117)</f>
        <v>10733364</v>
      </c>
      <c r="M65" s="14">
        <f t="shared" si="1"/>
        <v>11584495</v>
      </c>
      <c r="N65" s="14">
        <f t="shared" si="1"/>
        <v>0</v>
      </c>
    </row>
    <row r="66" spans="1:14" ht="12.75" customHeight="1">
      <c r="A66" s="9" t="s">
        <v>155</v>
      </c>
      <c r="B66" s="12" t="s">
        <v>89</v>
      </c>
      <c r="C66" s="22"/>
      <c r="D66" s="25"/>
      <c r="E66" s="22"/>
      <c r="F66" s="25"/>
      <c r="G66" s="22"/>
      <c r="H66" s="25"/>
      <c r="I66" s="22"/>
      <c r="J66" s="25"/>
      <c r="K66" s="22"/>
      <c r="L66" s="25"/>
      <c r="M66" s="51"/>
      <c r="N66" s="41"/>
    </row>
    <row r="67" spans="1:14" ht="12.75" customHeight="1">
      <c r="A67" s="9" t="s">
        <v>156</v>
      </c>
      <c r="B67" s="12" t="s">
        <v>3</v>
      </c>
      <c r="C67" s="22">
        <v>3597475</v>
      </c>
      <c r="D67" s="25">
        <v>3597475</v>
      </c>
      <c r="E67" s="22">
        <v>3597475</v>
      </c>
      <c r="F67" s="25">
        <v>3142986</v>
      </c>
      <c r="G67" s="25"/>
      <c r="H67" s="25">
        <v>6631271</v>
      </c>
      <c r="I67" s="22">
        <v>3488285</v>
      </c>
      <c r="J67" s="25">
        <v>3488285</v>
      </c>
      <c r="K67" s="22">
        <v>3488285</v>
      </c>
      <c r="L67" s="25">
        <v>3488285</v>
      </c>
      <c r="M67" s="51">
        <v>3488285</v>
      </c>
      <c r="N67" s="41"/>
    </row>
    <row r="68" spans="1:14" ht="12.75" customHeight="1">
      <c r="A68" s="9" t="s">
        <v>157</v>
      </c>
      <c r="B68" s="12" t="s">
        <v>92</v>
      </c>
      <c r="C68" s="22"/>
      <c r="D68" s="25"/>
      <c r="E68" s="22"/>
      <c r="F68" s="25"/>
      <c r="G68" s="22"/>
      <c r="H68" s="25"/>
      <c r="I68" s="22"/>
      <c r="J68" s="25"/>
      <c r="K68" s="22"/>
      <c r="L68" s="25"/>
      <c r="M68" s="51"/>
      <c r="N68" s="41"/>
    </row>
    <row r="69" spans="1:14" ht="12.75" customHeight="1">
      <c r="A69" s="9" t="s">
        <v>532</v>
      </c>
      <c r="B69" s="12" t="s">
        <v>541</v>
      </c>
      <c r="C69" s="22">
        <v>191153</v>
      </c>
      <c r="D69" s="25">
        <v>191153</v>
      </c>
      <c r="E69" s="22">
        <v>191153</v>
      </c>
      <c r="F69" s="22">
        <v>191153</v>
      </c>
      <c r="G69" s="22">
        <v>191153</v>
      </c>
      <c r="H69" s="22">
        <v>191153</v>
      </c>
      <c r="I69" s="22">
        <v>191153</v>
      </c>
      <c r="J69" s="25">
        <v>191153</v>
      </c>
      <c r="K69" s="22">
        <v>191153</v>
      </c>
      <c r="L69" s="25">
        <v>191153</v>
      </c>
      <c r="M69" s="51">
        <v>217254</v>
      </c>
      <c r="N69" s="41"/>
    </row>
    <row r="70" spans="1:14" ht="12.75" customHeight="1">
      <c r="A70" s="9" t="s">
        <v>158</v>
      </c>
      <c r="B70" s="12" t="s">
        <v>159</v>
      </c>
      <c r="C70" s="22">
        <v>93463</v>
      </c>
      <c r="D70" s="25">
        <v>93463</v>
      </c>
      <c r="E70" s="22">
        <v>93463</v>
      </c>
      <c r="F70" s="22">
        <v>93463</v>
      </c>
      <c r="G70" s="22">
        <v>93463</v>
      </c>
      <c r="H70" s="22">
        <v>93463</v>
      </c>
      <c r="I70" s="22">
        <v>93463</v>
      </c>
      <c r="J70" s="25">
        <v>93463</v>
      </c>
      <c r="K70" s="22">
        <v>93463</v>
      </c>
      <c r="L70" s="25">
        <v>93463</v>
      </c>
      <c r="M70" s="51">
        <v>107180</v>
      </c>
      <c r="N70" s="41"/>
    </row>
    <row r="71" spans="1:14" ht="12.75" customHeight="1">
      <c r="A71" s="9" t="s">
        <v>160</v>
      </c>
      <c r="B71" s="12" t="s">
        <v>94</v>
      </c>
      <c r="C71" s="22"/>
      <c r="D71" s="25"/>
      <c r="E71" s="22"/>
      <c r="F71" s="25"/>
      <c r="G71" s="22"/>
      <c r="H71" s="25"/>
      <c r="I71" s="22"/>
      <c r="J71" s="25"/>
      <c r="K71" s="22"/>
      <c r="L71" s="25"/>
      <c r="M71" s="51"/>
      <c r="N71" s="41"/>
    </row>
    <row r="72" spans="1:14" ht="12.75" customHeight="1">
      <c r="A72" s="9" t="s">
        <v>25</v>
      </c>
      <c r="B72" s="12" t="s">
        <v>26</v>
      </c>
      <c r="C72" s="22"/>
      <c r="D72" s="25"/>
      <c r="E72" s="22"/>
      <c r="F72" s="25"/>
      <c r="G72" s="22"/>
      <c r="H72" s="25"/>
      <c r="I72" s="22"/>
      <c r="J72" s="25"/>
      <c r="K72" s="22"/>
      <c r="L72" s="25"/>
      <c r="M72" s="51"/>
      <c r="N72" s="41"/>
    </row>
    <row r="73" spans="1:14" ht="12.75" customHeight="1">
      <c r="A73" s="9" t="s">
        <v>555</v>
      </c>
      <c r="B73" s="12" t="s">
        <v>556</v>
      </c>
      <c r="C73" s="22">
        <v>815238</v>
      </c>
      <c r="D73" s="25">
        <v>815238</v>
      </c>
      <c r="E73" s="22">
        <v>815238</v>
      </c>
      <c r="F73" s="22">
        <v>719796</v>
      </c>
      <c r="G73" s="22">
        <v>719796</v>
      </c>
      <c r="H73" s="22">
        <v>792309</v>
      </c>
      <c r="I73" s="22">
        <v>792309</v>
      </c>
      <c r="J73" s="25">
        <v>792309</v>
      </c>
      <c r="K73" s="22">
        <v>792309</v>
      </c>
      <c r="L73" s="25">
        <v>792309</v>
      </c>
      <c r="M73" s="51">
        <v>800670</v>
      </c>
      <c r="N73" s="41"/>
    </row>
    <row r="74" spans="1:14" ht="12.75" customHeight="1">
      <c r="A74" s="9" t="s">
        <v>161</v>
      </c>
      <c r="B74" s="12" t="s">
        <v>98</v>
      </c>
      <c r="C74" s="22"/>
      <c r="D74" s="25"/>
      <c r="E74" s="22"/>
      <c r="F74" s="25"/>
      <c r="G74" s="22"/>
      <c r="H74" s="25"/>
      <c r="I74" s="22"/>
      <c r="J74" s="25"/>
      <c r="K74" s="22"/>
      <c r="L74" s="25"/>
      <c r="M74" s="51"/>
      <c r="N74" s="41"/>
    </row>
    <row r="75" spans="1:14" ht="12.75" customHeight="1">
      <c r="A75" s="9" t="s">
        <v>27</v>
      </c>
      <c r="B75" s="12" t="s">
        <v>28</v>
      </c>
      <c r="C75" s="22"/>
      <c r="D75" s="25"/>
      <c r="E75" s="22"/>
      <c r="F75" s="25"/>
      <c r="G75" s="22"/>
      <c r="H75" s="25"/>
      <c r="I75" s="22"/>
      <c r="J75" s="25"/>
      <c r="K75" s="22"/>
      <c r="L75" s="25"/>
      <c r="M75" s="51"/>
      <c r="N75" s="41"/>
    </row>
    <row r="76" spans="1:14" ht="12.75" customHeight="1">
      <c r="A76" s="9" t="s">
        <v>162</v>
      </c>
      <c r="B76" s="12" t="s">
        <v>100</v>
      </c>
      <c r="C76" s="22"/>
      <c r="D76" s="25"/>
      <c r="E76" s="22"/>
      <c r="F76" s="25"/>
      <c r="G76" s="22"/>
      <c r="H76" s="25"/>
      <c r="I76" s="22"/>
      <c r="J76" s="25"/>
      <c r="K76" s="22"/>
      <c r="L76" s="25"/>
      <c r="M76" s="51"/>
      <c r="N76" s="41"/>
    </row>
    <row r="77" spans="1:14" ht="12.75" customHeight="1">
      <c r="A77" s="9" t="s">
        <v>163</v>
      </c>
      <c r="B77" s="12" t="s">
        <v>102</v>
      </c>
      <c r="C77" s="22"/>
      <c r="D77" s="25"/>
      <c r="E77" s="22"/>
      <c r="F77" s="25"/>
      <c r="G77" s="22"/>
      <c r="H77" s="25"/>
      <c r="I77" s="22"/>
      <c r="J77" s="25"/>
      <c r="K77" s="22"/>
      <c r="L77" s="25"/>
      <c r="M77" s="51"/>
      <c r="N77" s="41"/>
    </row>
    <row r="78" spans="1:14" ht="12.75" customHeight="1">
      <c r="A78" s="9" t="s">
        <v>29</v>
      </c>
      <c r="B78" s="12" t="s">
        <v>30</v>
      </c>
      <c r="C78" s="22"/>
      <c r="D78" s="25"/>
      <c r="E78" s="22"/>
      <c r="F78" s="25"/>
      <c r="G78" s="22"/>
      <c r="H78" s="25"/>
      <c r="I78" s="22"/>
      <c r="J78" s="25"/>
      <c r="K78" s="22"/>
      <c r="L78" s="25"/>
      <c r="M78" s="51"/>
      <c r="N78" s="41"/>
    </row>
    <row r="79" spans="1:14" ht="12.75" customHeight="1">
      <c r="A79" s="9" t="s">
        <v>557</v>
      </c>
      <c r="B79" s="12" t="s">
        <v>545</v>
      </c>
      <c r="C79" s="22">
        <v>825000</v>
      </c>
      <c r="D79" s="25">
        <v>825000</v>
      </c>
      <c r="E79" s="22">
        <v>1005000</v>
      </c>
      <c r="F79" s="22">
        <v>315000</v>
      </c>
      <c r="G79" s="22">
        <v>315000</v>
      </c>
      <c r="H79" s="22">
        <v>515000</v>
      </c>
      <c r="I79" s="22">
        <v>515000</v>
      </c>
      <c r="J79" s="25">
        <v>515000</v>
      </c>
      <c r="K79" s="22">
        <v>515000</v>
      </c>
      <c r="L79" s="25">
        <v>515000</v>
      </c>
      <c r="M79" s="51">
        <v>515000</v>
      </c>
      <c r="N79" s="41"/>
    </row>
    <row r="80" spans="1:14" ht="12.75" customHeight="1">
      <c r="A80" s="9" t="s">
        <v>164</v>
      </c>
      <c r="B80" s="12" t="s">
        <v>104</v>
      </c>
      <c r="C80" s="22"/>
      <c r="D80" s="25"/>
      <c r="E80" s="22"/>
      <c r="F80" s="25"/>
      <c r="G80" s="22"/>
      <c r="H80" s="25"/>
      <c r="I80" s="22"/>
      <c r="J80" s="25"/>
      <c r="K80" s="22"/>
      <c r="L80" s="25"/>
      <c r="M80" s="51"/>
      <c r="N80" s="41"/>
    </row>
    <row r="81" spans="1:14" ht="12.75" customHeight="1">
      <c r="A81" s="9" t="s">
        <v>165</v>
      </c>
      <c r="B81" s="12" t="s">
        <v>13</v>
      </c>
      <c r="C81" s="22"/>
      <c r="D81" s="25"/>
      <c r="E81" s="22"/>
      <c r="F81" s="25"/>
      <c r="G81" s="22"/>
      <c r="H81" s="25"/>
      <c r="I81" s="22"/>
      <c r="J81" s="25"/>
      <c r="K81" s="22"/>
      <c r="L81" s="25"/>
      <c r="M81" s="51"/>
      <c r="N81" s="41"/>
    </row>
    <row r="82" spans="1:14" ht="12.75" customHeight="1">
      <c r="A82" s="9" t="s">
        <v>558</v>
      </c>
      <c r="B82" s="12" t="s">
        <v>559</v>
      </c>
      <c r="C82" s="22">
        <v>214576</v>
      </c>
      <c r="D82" s="25">
        <v>207074</v>
      </c>
      <c r="E82" s="25">
        <v>207074</v>
      </c>
      <c r="F82" s="22">
        <v>190443</v>
      </c>
      <c r="G82" s="22">
        <v>190443</v>
      </c>
      <c r="H82" s="22">
        <v>207756</v>
      </c>
      <c r="I82" s="22">
        <v>207756</v>
      </c>
      <c r="J82" s="25">
        <v>207756</v>
      </c>
      <c r="K82" s="22">
        <v>207756</v>
      </c>
      <c r="L82" s="25">
        <v>207756</v>
      </c>
      <c r="M82" s="51">
        <v>207756</v>
      </c>
      <c r="N82" s="41"/>
    </row>
    <row r="83" spans="1:14" ht="12.75" customHeight="1">
      <c r="A83" s="9" t="s">
        <v>166</v>
      </c>
      <c r="B83" s="12" t="s">
        <v>106</v>
      </c>
      <c r="C83" s="22"/>
      <c r="D83" s="25"/>
      <c r="E83" s="22"/>
      <c r="F83" s="25"/>
      <c r="G83" s="22"/>
      <c r="H83" s="25"/>
      <c r="I83" s="22"/>
      <c r="J83" s="25"/>
      <c r="K83" s="22"/>
      <c r="L83" s="25"/>
      <c r="M83" s="51"/>
      <c r="N83" s="41"/>
    </row>
    <row r="84" spans="1:14" ht="12.75" customHeight="1">
      <c r="A84" s="9" t="s">
        <v>31</v>
      </c>
      <c r="B84" s="12" t="s">
        <v>32</v>
      </c>
      <c r="C84" s="22"/>
      <c r="D84" s="25"/>
      <c r="E84" s="22"/>
      <c r="F84" s="25"/>
      <c r="G84" s="22"/>
      <c r="H84" s="25"/>
      <c r="I84" s="22"/>
      <c r="J84" s="25"/>
      <c r="K84" s="22"/>
      <c r="L84" s="25"/>
      <c r="M84" s="51"/>
      <c r="N84" s="41"/>
    </row>
    <row r="85" spans="1:14" ht="12.75" customHeight="1">
      <c r="A85" s="9" t="s">
        <v>33</v>
      </c>
      <c r="B85" s="12" t="s">
        <v>34</v>
      </c>
      <c r="C85" s="22"/>
      <c r="D85" s="25"/>
      <c r="E85" s="22"/>
      <c r="F85" s="25"/>
      <c r="G85" s="22"/>
      <c r="H85" s="25"/>
      <c r="I85" s="22"/>
      <c r="J85" s="25"/>
      <c r="K85" s="22"/>
      <c r="L85" s="25"/>
      <c r="M85" s="51"/>
      <c r="N85" s="41"/>
    </row>
    <row r="86" spans="1:14" ht="12.75" customHeight="1">
      <c r="A86" s="9" t="s">
        <v>35</v>
      </c>
      <c r="B86" s="12" t="s">
        <v>36</v>
      </c>
      <c r="C86" s="22"/>
      <c r="D86" s="25"/>
      <c r="E86" s="22"/>
      <c r="F86" s="25"/>
      <c r="G86" s="22"/>
      <c r="H86" s="25"/>
      <c r="I86" s="22"/>
      <c r="J86" s="25"/>
      <c r="K86" s="22"/>
      <c r="L86" s="25"/>
      <c r="M86" s="51"/>
      <c r="N86" s="41"/>
    </row>
    <row r="87" spans="1:14" ht="12.75" customHeight="1">
      <c r="A87" s="9" t="s">
        <v>167</v>
      </c>
      <c r="B87" s="12" t="s">
        <v>110</v>
      </c>
      <c r="C87" s="22"/>
      <c r="D87" s="25"/>
      <c r="E87" s="22"/>
      <c r="F87" s="25"/>
      <c r="G87" s="22"/>
      <c r="H87" s="25"/>
      <c r="I87" s="22"/>
      <c r="J87" s="25"/>
      <c r="K87" s="22"/>
      <c r="L87" s="25"/>
      <c r="M87" s="51"/>
      <c r="N87" s="41"/>
    </row>
    <row r="88" spans="1:14" ht="12.75" customHeight="1">
      <c r="A88" s="9" t="s">
        <v>37</v>
      </c>
      <c r="B88" s="12" t="s">
        <v>21</v>
      </c>
      <c r="C88" s="22"/>
      <c r="D88" s="25"/>
      <c r="E88" s="22"/>
      <c r="F88" s="25"/>
      <c r="G88" s="22"/>
      <c r="H88" s="25"/>
      <c r="I88" s="22"/>
      <c r="J88" s="25"/>
      <c r="K88" s="22"/>
      <c r="L88" s="25"/>
      <c r="M88" s="51"/>
      <c r="N88" s="41"/>
    </row>
    <row r="89" spans="1:14" ht="12.75" customHeight="1">
      <c r="A89" s="9" t="s">
        <v>569</v>
      </c>
      <c r="B89" s="12" t="s">
        <v>521</v>
      </c>
      <c r="C89" s="22">
        <v>196403</v>
      </c>
      <c r="D89" s="25">
        <v>196403</v>
      </c>
      <c r="E89" s="22">
        <v>136347</v>
      </c>
      <c r="F89" s="25">
        <v>404934</v>
      </c>
      <c r="G89" s="22">
        <v>404934</v>
      </c>
      <c r="H89" s="22">
        <v>404934</v>
      </c>
      <c r="I89" s="22">
        <v>404934</v>
      </c>
      <c r="J89" s="25">
        <v>404934</v>
      </c>
      <c r="K89" s="22">
        <v>404934</v>
      </c>
      <c r="L89" s="25">
        <v>404934</v>
      </c>
      <c r="M89" s="51">
        <v>404934</v>
      </c>
      <c r="N89" s="41"/>
    </row>
    <row r="90" spans="1:14" ht="12.75" customHeight="1">
      <c r="A90" s="9" t="s">
        <v>560</v>
      </c>
      <c r="B90" s="12" t="s">
        <v>549</v>
      </c>
      <c r="C90" s="22">
        <v>843756</v>
      </c>
      <c r="D90" s="25">
        <v>843756</v>
      </c>
      <c r="E90" s="22">
        <v>843756</v>
      </c>
      <c r="F90" s="25">
        <v>752858</v>
      </c>
      <c r="G90" s="22">
        <v>752858</v>
      </c>
      <c r="H90" s="25">
        <v>752858</v>
      </c>
      <c r="I90" s="22">
        <v>752858</v>
      </c>
      <c r="J90" s="25">
        <v>752858</v>
      </c>
      <c r="K90" s="22">
        <v>752858</v>
      </c>
      <c r="L90" s="25">
        <v>752858</v>
      </c>
      <c r="M90" s="51">
        <v>766005</v>
      </c>
      <c r="N90" s="41"/>
    </row>
    <row r="91" spans="1:14" ht="12.75" customHeight="1">
      <c r="A91" s="9" t="s">
        <v>593</v>
      </c>
      <c r="B91" s="12" t="s">
        <v>594</v>
      </c>
      <c r="C91" s="22">
        <v>17946</v>
      </c>
      <c r="D91" s="25">
        <v>17266</v>
      </c>
      <c r="E91" s="22">
        <v>17266</v>
      </c>
      <c r="F91" s="25">
        <v>17266</v>
      </c>
      <c r="G91" s="25">
        <v>17266</v>
      </c>
      <c r="H91" s="25">
        <v>17266</v>
      </c>
      <c r="I91" s="22">
        <v>17266</v>
      </c>
      <c r="J91" s="25">
        <v>17266</v>
      </c>
      <c r="K91" s="22">
        <v>17266</v>
      </c>
      <c r="L91" s="25">
        <v>17266</v>
      </c>
      <c r="M91" s="51">
        <v>34530</v>
      </c>
      <c r="N91" s="41"/>
    </row>
    <row r="92" spans="1:14" ht="12.75" customHeight="1">
      <c r="A92" s="9" t="s">
        <v>603</v>
      </c>
      <c r="B92" s="12" t="s">
        <v>604</v>
      </c>
      <c r="C92" s="22">
        <v>3882091</v>
      </c>
      <c r="D92" s="25">
        <v>3882091</v>
      </c>
      <c r="E92" s="22">
        <v>3882091</v>
      </c>
      <c r="F92" s="25">
        <v>3427602</v>
      </c>
      <c r="G92" s="25">
        <v>3427602</v>
      </c>
      <c r="H92" s="25">
        <v>3772901</v>
      </c>
      <c r="I92" s="22">
        <v>3772901</v>
      </c>
      <c r="J92" s="25">
        <v>3772901</v>
      </c>
      <c r="K92" s="22">
        <v>3772901</v>
      </c>
      <c r="L92" s="25">
        <v>3772901</v>
      </c>
      <c r="M92" s="51">
        <v>3812719</v>
      </c>
      <c r="N92" s="41"/>
    </row>
    <row r="93" spans="1:14" ht="12.75" customHeight="1">
      <c r="A93" s="9" t="s">
        <v>561</v>
      </c>
      <c r="B93" s="12" t="s">
        <v>551</v>
      </c>
      <c r="C93" s="22"/>
      <c r="D93" s="25"/>
      <c r="E93" s="22"/>
      <c r="F93" s="25"/>
      <c r="G93" s="22"/>
      <c r="H93" s="25"/>
      <c r="I93" s="22"/>
      <c r="J93" s="25"/>
      <c r="K93" s="22"/>
      <c r="L93" s="25"/>
      <c r="M93" s="51"/>
      <c r="N93" s="41"/>
    </row>
    <row r="94" spans="1:14" ht="12.75" customHeight="1">
      <c r="A94" s="9" t="s">
        <v>571</v>
      </c>
      <c r="B94" s="12" t="s">
        <v>552</v>
      </c>
      <c r="C94" s="22">
        <v>52527</v>
      </c>
      <c r="D94" s="25">
        <v>52527</v>
      </c>
      <c r="E94" s="25">
        <v>52527</v>
      </c>
      <c r="F94" s="25">
        <v>52527</v>
      </c>
      <c r="G94" s="22">
        <v>52527</v>
      </c>
      <c r="H94" s="25">
        <v>52527</v>
      </c>
      <c r="I94" s="22">
        <v>52527</v>
      </c>
      <c r="J94" s="25">
        <v>52527</v>
      </c>
      <c r="K94" s="22">
        <v>52527</v>
      </c>
      <c r="L94" s="25">
        <v>52527</v>
      </c>
      <c r="M94" s="51">
        <v>56274</v>
      </c>
      <c r="N94" s="41"/>
    </row>
    <row r="95" spans="1:14" ht="12.75" customHeight="1">
      <c r="A95" s="9" t="s">
        <v>168</v>
      </c>
      <c r="B95" s="12" t="s">
        <v>113</v>
      </c>
      <c r="C95" s="22" t="s">
        <v>612</v>
      </c>
      <c r="D95" s="25"/>
      <c r="E95" s="22"/>
      <c r="F95" s="25"/>
      <c r="G95" s="22"/>
      <c r="H95" s="25"/>
      <c r="I95" s="22"/>
      <c r="J95" s="25"/>
      <c r="K95" s="22"/>
      <c r="L95" s="25"/>
      <c r="M95" s="51"/>
      <c r="N95" s="41"/>
    </row>
    <row r="96" spans="1:14" ht="12.75" customHeight="1">
      <c r="A96" s="9" t="s">
        <v>169</v>
      </c>
      <c r="B96" s="12" t="s">
        <v>115</v>
      </c>
      <c r="C96" s="22"/>
      <c r="D96" s="25"/>
      <c r="E96" s="22"/>
      <c r="F96" s="25"/>
      <c r="G96" s="22"/>
      <c r="H96" s="25"/>
      <c r="I96" s="22"/>
      <c r="J96" s="25"/>
      <c r="K96" s="22"/>
      <c r="L96" s="25"/>
      <c r="M96" s="51"/>
      <c r="N96" s="41"/>
    </row>
    <row r="97" spans="1:14" ht="12.75" customHeight="1">
      <c r="A97" s="9" t="s">
        <v>170</v>
      </c>
      <c r="B97" s="12" t="s">
        <v>23</v>
      </c>
      <c r="C97" s="22">
        <v>246721</v>
      </c>
      <c r="D97" s="25">
        <v>216531</v>
      </c>
      <c r="E97" s="22">
        <v>215066</v>
      </c>
      <c r="F97" s="25">
        <v>271144</v>
      </c>
      <c r="G97" s="22">
        <v>197222</v>
      </c>
      <c r="H97" s="25">
        <v>288252</v>
      </c>
      <c r="I97" s="22">
        <v>214073</v>
      </c>
      <c r="J97" s="25">
        <v>214073</v>
      </c>
      <c r="K97" s="22">
        <v>288419</v>
      </c>
      <c r="L97" s="25">
        <v>236883</v>
      </c>
      <c r="M97" s="51">
        <v>1004871</v>
      </c>
      <c r="N97" s="41"/>
    </row>
    <row r="98" spans="1:14" ht="12.75" customHeight="1">
      <c r="A98" s="9" t="s">
        <v>171</v>
      </c>
      <c r="B98" s="12" t="s">
        <v>118</v>
      </c>
      <c r="C98" s="22"/>
      <c r="D98" s="25"/>
      <c r="E98" s="22"/>
      <c r="F98" s="25"/>
      <c r="G98" s="22"/>
      <c r="H98" s="25"/>
      <c r="I98" s="22"/>
      <c r="J98" s="25"/>
      <c r="K98" s="22"/>
      <c r="L98" s="25"/>
      <c r="M98" s="51"/>
      <c r="N98" s="41"/>
    </row>
    <row r="99" spans="1:14" ht="12.75" customHeight="1">
      <c r="A99" s="9" t="s">
        <v>172</v>
      </c>
      <c r="B99" s="12" t="s">
        <v>120</v>
      </c>
      <c r="C99" s="22"/>
      <c r="D99" s="25"/>
      <c r="E99" s="22"/>
      <c r="F99" s="25"/>
      <c r="G99" s="22"/>
      <c r="H99" s="25"/>
      <c r="I99" s="22"/>
      <c r="J99" s="25"/>
      <c r="K99" s="22"/>
      <c r="L99" s="25"/>
      <c r="M99" s="51"/>
      <c r="N99" s="41"/>
    </row>
    <row r="100" spans="1:14" ht="12.75" customHeight="1">
      <c r="A100" s="9" t="s">
        <v>173</v>
      </c>
      <c r="B100" s="12" t="s">
        <v>122</v>
      </c>
      <c r="C100" s="22"/>
      <c r="D100" s="25"/>
      <c r="E100" s="22"/>
      <c r="F100" s="25"/>
      <c r="G100" s="22"/>
      <c r="H100" s="25"/>
      <c r="I100" s="22"/>
      <c r="J100" s="25"/>
      <c r="K100" s="22"/>
      <c r="L100" s="25"/>
      <c r="M100" s="51"/>
      <c r="N100" s="41"/>
    </row>
    <row r="101" spans="1:14" ht="12.75" customHeight="1">
      <c r="A101" s="9" t="s">
        <v>174</v>
      </c>
      <c r="B101" s="12" t="s">
        <v>124</v>
      </c>
      <c r="C101" s="22"/>
      <c r="D101" s="25"/>
      <c r="E101" s="22"/>
      <c r="F101" s="25"/>
      <c r="G101" s="22"/>
      <c r="H101" s="25"/>
      <c r="I101" s="22"/>
      <c r="J101" s="25"/>
      <c r="K101" s="22"/>
      <c r="L101" s="25"/>
      <c r="M101" s="51"/>
      <c r="N101" s="41"/>
    </row>
    <row r="102" spans="1:14" ht="12.75" customHeight="1">
      <c r="A102" s="9" t="s">
        <v>175</v>
      </c>
      <c r="B102" s="12" t="s">
        <v>176</v>
      </c>
      <c r="C102" s="22"/>
      <c r="D102" s="25"/>
      <c r="E102" s="22"/>
      <c r="F102" s="25"/>
      <c r="G102" s="22"/>
      <c r="H102" s="25"/>
      <c r="I102" s="22"/>
      <c r="J102" s="25"/>
      <c r="K102" s="22"/>
      <c r="L102" s="25"/>
      <c r="M102" s="51"/>
      <c r="N102" s="41"/>
    </row>
    <row r="103" spans="1:14" ht="12.75" customHeight="1">
      <c r="A103" s="9" t="s">
        <v>567</v>
      </c>
      <c r="B103" s="12" t="s">
        <v>564</v>
      </c>
      <c r="C103" s="22"/>
      <c r="D103" s="25"/>
      <c r="E103" s="22"/>
      <c r="F103" s="25">
        <v>1633356</v>
      </c>
      <c r="G103" s="22"/>
      <c r="H103" s="25">
        <v>1633356</v>
      </c>
      <c r="I103" s="22"/>
      <c r="J103" s="25"/>
      <c r="K103" s="22">
        <v>1633356</v>
      </c>
      <c r="L103" s="25"/>
      <c r="M103" s="51"/>
      <c r="N103" s="41"/>
    </row>
    <row r="104" spans="1:14" ht="12.75" customHeight="1">
      <c r="A104" s="9" t="s">
        <v>568</v>
      </c>
      <c r="B104" s="12" t="s">
        <v>566</v>
      </c>
      <c r="C104" s="22"/>
      <c r="D104" s="25"/>
      <c r="E104" s="22"/>
      <c r="F104" s="25">
        <v>1413747</v>
      </c>
      <c r="G104" s="22"/>
      <c r="H104" s="25">
        <v>1413747</v>
      </c>
      <c r="I104" s="22"/>
      <c r="J104" s="25"/>
      <c r="K104" s="22">
        <v>1413747</v>
      </c>
      <c r="L104" s="25"/>
      <c r="M104" s="51"/>
      <c r="N104" s="41"/>
    </row>
    <row r="105" spans="1:14" ht="12.75" customHeight="1">
      <c r="A105" s="9" t="s">
        <v>177</v>
      </c>
      <c r="B105" s="12" t="s">
        <v>132</v>
      </c>
      <c r="C105" s="22"/>
      <c r="D105" s="25"/>
      <c r="E105" s="22"/>
      <c r="F105" s="25"/>
      <c r="G105" s="22"/>
      <c r="H105" s="25"/>
      <c r="I105" s="22"/>
      <c r="J105" s="25"/>
      <c r="K105" s="22"/>
      <c r="L105" s="25"/>
      <c r="M105" s="51"/>
      <c r="N105" s="41"/>
    </row>
    <row r="106" spans="1:14" ht="12.75" customHeight="1">
      <c r="A106" s="9" t="s">
        <v>178</v>
      </c>
      <c r="B106" s="12" t="s">
        <v>24</v>
      </c>
      <c r="C106" s="22">
        <v>73170</v>
      </c>
      <c r="D106" s="25">
        <v>48780</v>
      </c>
      <c r="E106" s="22">
        <v>85365</v>
      </c>
      <c r="F106" s="25">
        <v>90243</v>
      </c>
      <c r="G106" s="25">
        <v>99999</v>
      </c>
      <c r="H106" s="25">
        <v>119511</v>
      </c>
      <c r="I106" s="22">
        <v>87804</v>
      </c>
      <c r="J106" s="25">
        <v>102438</v>
      </c>
      <c r="K106" s="22">
        <v>90243</v>
      </c>
      <c r="L106" s="25">
        <v>114633</v>
      </c>
      <c r="M106" s="51">
        <v>96681</v>
      </c>
      <c r="N106" s="41"/>
    </row>
    <row r="107" spans="1:14" ht="12.75" customHeight="1">
      <c r="A107" s="9" t="s">
        <v>179</v>
      </c>
      <c r="B107" s="12" t="s">
        <v>38</v>
      </c>
      <c r="C107" s="22"/>
      <c r="D107" s="25"/>
      <c r="E107" s="22">
        <v>17092</v>
      </c>
      <c r="F107" s="25">
        <v>169704</v>
      </c>
      <c r="G107" s="22">
        <v>220980</v>
      </c>
      <c r="H107" s="25">
        <v>131551</v>
      </c>
      <c r="I107" s="22">
        <v>118428</v>
      </c>
      <c r="J107" s="25">
        <v>209072</v>
      </c>
      <c r="K107" s="22">
        <v>296060</v>
      </c>
      <c r="L107" s="25">
        <v>93396</v>
      </c>
      <c r="M107" s="51">
        <v>72336</v>
      </c>
      <c r="N107" s="41"/>
    </row>
    <row r="108" spans="1:14" ht="12.75" customHeight="1">
      <c r="A108" s="9" t="s">
        <v>180</v>
      </c>
      <c r="B108" s="12" t="s">
        <v>138</v>
      </c>
      <c r="C108" s="22"/>
      <c r="D108" s="25"/>
      <c r="E108" s="22"/>
      <c r="F108" s="25"/>
      <c r="G108" s="22"/>
      <c r="H108" s="25"/>
      <c r="I108" s="22"/>
      <c r="J108" s="25"/>
      <c r="K108" s="22"/>
      <c r="L108" s="25"/>
      <c r="M108" s="51"/>
      <c r="N108" s="41"/>
    </row>
    <row r="109" spans="1:14" ht="12.75" customHeight="1">
      <c r="A109" s="9" t="s">
        <v>181</v>
      </c>
      <c r="B109" s="12" t="s">
        <v>140</v>
      </c>
      <c r="C109" s="22"/>
      <c r="D109" s="25"/>
      <c r="E109" s="22"/>
      <c r="F109" s="25"/>
      <c r="G109" s="22"/>
      <c r="H109" s="25"/>
      <c r="I109" s="22"/>
      <c r="J109" s="25"/>
      <c r="K109" s="22"/>
      <c r="L109" s="25"/>
      <c r="M109" s="51"/>
      <c r="N109" s="41"/>
    </row>
    <row r="110" spans="1:14" ht="12.75" customHeight="1">
      <c r="A110" s="9" t="s">
        <v>182</v>
      </c>
      <c r="B110" s="12" t="s">
        <v>142</v>
      </c>
      <c r="C110" s="22"/>
      <c r="D110" s="25"/>
      <c r="E110" s="22"/>
      <c r="F110" s="25"/>
      <c r="G110" s="22"/>
      <c r="H110" s="25"/>
      <c r="I110" s="22"/>
      <c r="J110" s="25"/>
      <c r="K110" s="22">
        <v>733749</v>
      </c>
      <c r="L110" s="25"/>
      <c r="M110" s="51"/>
      <c r="N110" s="41"/>
    </row>
    <row r="111" spans="1:14" ht="12.75" customHeight="1">
      <c r="A111" s="9" t="s">
        <v>183</v>
      </c>
      <c r="B111" s="12" t="s">
        <v>144</v>
      </c>
      <c r="C111" s="22"/>
      <c r="D111" s="25"/>
      <c r="E111" s="22"/>
      <c r="F111" s="25"/>
      <c r="G111" s="22"/>
      <c r="H111" s="25"/>
      <c r="I111" s="22"/>
      <c r="J111" s="25"/>
      <c r="K111" s="22"/>
      <c r="L111" s="25"/>
      <c r="M111" s="51"/>
      <c r="N111" s="41"/>
    </row>
    <row r="112" spans="1:14" ht="12.75" customHeight="1">
      <c r="A112" s="9" t="s">
        <v>184</v>
      </c>
      <c r="B112" s="12" t="s">
        <v>185</v>
      </c>
      <c r="C112" s="22"/>
      <c r="D112" s="25"/>
      <c r="E112" s="22">
        <v>64388</v>
      </c>
      <c r="F112" s="25"/>
      <c r="G112" s="22"/>
      <c r="H112" s="25">
        <v>187760</v>
      </c>
      <c r="I112" s="22"/>
      <c r="J112" s="25"/>
      <c r="K112" s="22"/>
      <c r="L112" s="25"/>
      <c r="M112" s="51"/>
      <c r="N112" s="41"/>
    </row>
    <row r="113" spans="1:14" ht="12.75" customHeight="1">
      <c r="A113" s="9" t="s">
        <v>186</v>
      </c>
      <c r="B113" s="12" t="s">
        <v>187</v>
      </c>
      <c r="C113" s="22"/>
      <c r="D113" s="25"/>
      <c r="E113" s="22"/>
      <c r="F113" s="25"/>
      <c r="G113" s="22"/>
      <c r="H113" s="25"/>
      <c r="I113" s="22"/>
      <c r="J113" s="25"/>
      <c r="K113" s="22"/>
      <c r="L113" s="25"/>
      <c r="M113" s="51"/>
      <c r="N113" s="41"/>
    </row>
    <row r="114" spans="1:14" ht="12.75" customHeight="1">
      <c r="A114" s="9" t="s">
        <v>188</v>
      </c>
      <c r="B114" s="12" t="s">
        <v>150</v>
      </c>
      <c r="C114" s="22">
        <v>1020180</v>
      </c>
      <c r="D114" s="25"/>
      <c r="E114" s="22"/>
      <c r="F114" s="25"/>
      <c r="G114" s="22"/>
      <c r="H114" s="25"/>
      <c r="I114" s="22"/>
      <c r="J114" s="25"/>
      <c r="K114" s="22"/>
      <c r="L114" s="25"/>
      <c r="M114" s="51"/>
      <c r="N114" s="41"/>
    </row>
    <row r="115" spans="1:14" ht="12.75" customHeight="1">
      <c r="A115" s="9" t="s">
        <v>189</v>
      </c>
      <c r="B115" s="12" t="s">
        <v>152</v>
      </c>
      <c r="C115" s="22"/>
      <c r="D115" s="25"/>
      <c r="E115" s="22">
        <v>54400</v>
      </c>
      <c r="F115" s="25"/>
      <c r="G115" s="22"/>
      <c r="H115" s="25"/>
      <c r="I115" s="22"/>
      <c r="J115" s="25"/>
      <c r="K115" s="22"/>
      <c r="L115" s="25"/>
      <c r="M115" s="51"/>
      <c r="N115" s="41"/>
    </row>
    <row r="116" spans="1:14" ht="12.75" customHeight="1">
      <c r="A116" s="9" t="s">
        <v>190</v>
      </c>
      <c r="B116" s="12" t="s">
        <v>102</v>
      </c>
      <c r="C116" s="22"/>
      <c r="D116" s="25"/>
      <c r="E116" s="22"/>
      <c r="F116" s="25"/>
      <c r="G116" s="22"/>
      <c r="H116" s="25"/>
      <c r="I116" s="22"/>
      <c r="J116" s="25"/>
      <c r="K116" s="22"/>
      <c r="L116" s="25"/>
      <c r="M116" s="51"/>
      <c r="N116" s="41"/>
    </row>
    <row r="117" spans="1:14" ht="12.75" customHeight="1">
      <c r="A117" s="9" t="s">
        <v>191</v>
      </c>
      <c r="B117" s="12" t="s">
        <v>192</v>
      </c>
      <c r="C117" s="22"/>
      <c r="D117" s="25"/>
      <c r="E117" s="22"/>
      <c r="F117" s="25"/>
      <c r="G117" s="22"/>
      <c r="H117" s="25"/>
      <c r="I117" s="22"/>
      <c r="J117" s="25"/>
      <c r="K117" s="22"/>
      <c r="L117" s="25"/>
      <c r="M117" s="51"/>
      <c r="N117" s="41"/>
    </row>
    <row r="118" spans="1:14" ht="12.75" customHeight="1">
      <c r="A118" s="10" t="s">
        <v>193</v>
      </c>
      <c r="B118" s="13" t="s">
        <v>194</v>
      </c>
      <c r="C118" s="14">
        <f>SUM(C119:C121)</f>
        <v>0</v>
      </c>
      <c r="D118" s="14">
        <f aca="true" t="shared" si="2" ref="D118:N118">SUM(D119:D121)</f>
        <v>0</v>
      </c>
      <c r="E118" s="14">
        <f t="shared" si="2"/>
        <v>0</v>
      </c>
      <c r="F118" s="14">
        <f t="shared" si="2"/>
        <v>0</v>
      </c>
      <c r="G118" s="14">
        <f t="shared" si="2"/>
        <v>0</v>
      </c>
      <c r="H118" s="14">
        <f t="shared" si="2"/>
        <v>0</v>
      </c>
      <c r="I118" s="14">
        <f t="shared" si="2"/>
        <v>0</v>
      </c>
      <c r="J118" s="14">
        <f t="shared" si="2"/>
        <v>0</v>
      </c>
      <c r="K118" s="14">
        <f t="shared" si="2"/>
        <v>0</v>
      </c>
      <c r="L118" s="14"/>
      <c r="M118" s="14">
        <f t="shared" si="2"/>
        <v>0</v>
      </c>
      <c r="N118" s="14">
        <f t="shared" si="2"/>
        <v>0</v>
      </c>
    </row>
    <row r="119" spans="1:14" ht="12.75" customHeight="1">
      <c r="A119" s="9" t="s">
        <v>195</v>
      </c>
      <c r="B119" s="12" t="s">
        <v>39</v>
      </c>
      <c r="C119" s="22"/>
      <c r="D119" s="25"/>
      <c r="E119" s="22"/>
      <c r="F119" s="25"/>
      <c r="G119" s="22"/>
      <c r="H119" s="25"/>
      <c r="I119" s="22"/>
      <c r="J119" s="25"/>
      <c r="K119" s="22"/>
      <c r="L119" s="25"/>
      <c r="M119" s="51"/>
      <c r="N119" s="41"/>
    </row>
    <row r="120" spans="1:14" ht="12.75" customHeight="1">
      <c r="A120" s="10" t="s">
        <v>196</v>
      </c>
      <c r="B120" s="13" t="s">
        <v>40</v>
      </c>
      <c r="C120" s="23"/>
      <c r="D120" s="25"/>
      <c r="E120" s="22"/>
      <c r="F120" s="25"/>
      <c r="G120" s="22"/>
      <c r="H120" s="25"/>
      <c r="I120" s="22"/>
      <c r="J120" s="25"/>
      <c r="K120" s="22"/>
      <c r="L120" s="25"/>
      <c r="M120" s="51"/>
      <c r="N120" s="41"/>
    </row>
    <row r="121" spans="1:14" ht="12.75" customHeight="1">
      <c r="A121" s="13" t="s">
        <v>613</v>
      </c>
      <c r="B121" s="13" t="s">
        <v>570</v>
      </c>
      <c r="C121" s="23"/>
      <c r="D121" s="25"/>
      <c r="E121" s="22"/>
      <c r="F121" s="25"/>
      <c r="G121" s="22"/>
      <c r="H121" s="25"/>
      <c r="I121" s="22"/>
      <c r="J121" s="25"/>
      <c r="K121" s="22"/>
      <c r="L121" s="25"/>
      <c r="M121" s="51"/>
      <c r="N121" s="41"/>
    </row>
    <row r="122" spans="1:14" ht="12.75" customHeight="1">
      <c r="A122" s="10" t="s">
        <v>197</v>
      </c>
      <c r="B122" s="13" t="s">
        <v>198</v>
      </c>
      <c r="C122" s="14">
        <f>SUM(C123:C124)</f>
        <v>0</v>
      </c>
      <c r="D122" s="14">
        <f aca="true" t="shared" si="3" ref="D122:N122">SUM(D123:D124)</f>
        <v>0</v>
      </c>
      <c r="E122" s="14">
        <f t="shared" si="3"/>
        <v>0</v>
      </c>
      <c r="F122" s="14">
        <f t="shared" si="3"/>
        <v>0</v>
      </c>
      <c r="G122" s="14">
        <f t="shared" si="3"/>
        <v>0</v>
      </c>
      <c r="H122" s="14">
        <f t="shared" si="3"/>
        <v>0</v>
      </c>
      <c r="I122" s="14">
        <f t="shared" si="3"/>
        <v>0</v>
      </c>
      <c r="J122" s="14">
        <f t="shared" si="3"/>
        <v>0</v>
      </c>
      <c r="K122" s="14">
        <f t="shared" si="3"/>
        <v>0</v>
      </c>
      <c r="L122" s="14"/>
      <c r="M122" s="14">
        <f t="shared" si="3"/>
        <v>0</v>
      </c>
      <c r="N122" s="14">
        <f t="shared" si="3"/>
        <v>0</v>
      </c>
    </row>
    <row r="123" spans="1:14" ht="12.75" customHeight="1">
      <c r="A123" s="9" t="s">
        <v>199</v>
      </c>
      <c r="B123" s="12" t="s">
        <v>200</v>
      </c>
      <c r="C123" s="23"/>
      <c r="D123" s="25"/>
      <c r="E123" s="22"/>
      <c r="F123" s="25"/>
      <c r="G123" s="22"/>
      <c r="H123" s="25"/>
      <c r="I123" s="22"/>
      <c r="J123" s="25"/>
      <c r="K123" s="22"/>
      <c r="L123" s="25"/>
      <c r="M123" s="51"/>
      <c r="N123" s="41"/>
    </row>
    <row r="124" spans="1:14" ht="12.75" customHeight="1">
      <c r="A124" s="9" t="s">
        <v>201</v>
      </c>
      <c r="B124" s="12" t="s">
        <v>41</v>
      </c>
      <c r="C124" s="22"/>
      <c r="D124" s="25"/>
      <c r="E124" s="22"/>
      <c r="F124" s="25"/>
      <c r="G124" s="22"/>
      <c r="H124" s="25"/>
      <c r="I124" s="22"/>
      <c r="J124" s="25"/>
      <c r="K124" s="22"/>
      <c r="L124" s="25"/>
      <c r="M124" s="51"/>
      <c r="N124" s="41"/>
    </row>
    <row r="125" spans="1:14" ht="12.75" customHeight="1">
      <c r="A125" s="10" t="s">
        <v>202</v>
      </c>
      <c r="B125" s="13" t="s">
        <v>203</v>
      </c>
      <c r="C125" s="14">
        <f>SUM(C126:C127:C128)</f>
        <v>24800</v>
      </c>
      <c r="D125" s="14">
        <f>SUM(D126:D127:D128)</f>
        <v>4300</v>
      </c>
      <c r="E125" s="14">
        <f>SUM(E126:E127:E128)</f>
        <v>34590</v>
      </c>
      <c r="F125" s="14">
        <f>SUM(F126:F127:F128)</f>
        <v>102100</v>
      </c>
      <c r="G125" s="14">
        <f>SUM(G126:G127:G128)</f>
        <v>240450</v>
      </c>
      <c r="H125" s="14">
        <f>SUM(H126:H127:H128)</f>
        <v>113689</v>
      </c>
      <c r="I125" s="14">
        <f>SUM(I126:I127:I128)</f>
        <v>175559</v>
      </c>
      <c r="J125" s="14">
        <f>SUM(J126:J127:J128)</f>
        <v>181670</v>
      </c>
      <c r="K125" s="14">
        <f>SUM(K126:K127:K128)</f>
        <v>227140</v>
      </c>
      <c r="L125" s="14">
        <f>SUM(L126:L128)</f>
        <v>17197</v>
      </c>
      <c r="M125" s="14">
        <f>SUM(M126:M127:M128)</f>
        <v>48990</v>
      </c>
      <c r="N125" s="14">
        <f>SUM(N126:N127:N128)</f>
        <v>0</v>
      </c>
    </row>
    <row r="126" spans="1:14" ht="12.75" customHeight="1">
      <c r="A126" s="9" t="s">
        <v>204</v>
      </c>
      <c r="B126" s="12" t="s">
        <v>205</v>
      </c>
      <c r="C126" s="22"/>
      <c r="D126" s="25"/>
      <c r="E126" s="22"/>
      <c r="F126" s="25"/>
      <c r="G126" s="22"/>
      <c r="H126" s="25"/>
      <c r="I126" s="22"/>
      <c r="J126" s="25"/>
      <c r="K126" s="22"/>
      <c r="L126" s="25"/>
      <c r="M126" s="51"/>
      <c r="N126" s="41"/>
    </row>
    <row r="127" spans="1:14" ht="12.75" customHeight="1">
      <c r="A127" s="9" t="s">
        <v>206</v>
      </c>
      <c r="B127" s="12" t="s">
        <v>42</v>
      </c>
      <c r="C127" s="22">
        <v>24800</v>
      </c>
      <c r="D127" s="25">
        <v>4300</v>
      </c>
      <c r="E127" s="22">
        <v>34590</v>
      </c>
      <c r="F127" s="25">
        <v>102100</v>
      </c>
      <c r="G127" s="22">
        <v>240450</v>
      </c>
      <c r="H127" s="25">
        <v>113689</v>
      </c>
      <c r="I127" s="22">
        <v>175559</v>
      </c>
      <c r="J127" s="25">
        <v>181670</v>
      </c>
      <c r="K127" s="22">
        <v>227140</v>
      </c>
      <c r="L127" s="25">
        <v>17197</v>
      </c>
      <c r="M127" s="51">
        <v>48990</v>
      </c>
      <c r="N127" s="41"/>
    </row>
    <row r="128" spans="1:14" ht="12.75" customHeight="1">
      <c r="A128" s="9" t="s">
        <v>207</v>
      </c>
      <c r="B128" s="12" t="s">
        <v>208</v>
      </c>
      <c r="C128" s="22"/>
      <c r="D128" s="25"/>
      <c r="E128" s="22"/>
      <c r="F128" s="25"/>
      <c r="G128" s="22"/>
      <c r="H128" s="25"/>
      <c r="I128" s="22"/>
      <c r="J128" s="25"/>
      <c r="K128" s="22"/>
      <c r="L128" s="25"/>
      <c r="M128" s="51"/>
      <c r="N128" s="41"/>
    </row>
    <row r="129" spans="1:14" ht="12.75" customHeight="1">
      <c r="A129" s="10" t="s">
        <v>209</v>
      </c>
      <c r="B129" s="13" t="s">
        <v>210</v>
      </c>
      <c r="C129" s="14">
        <f>SUM(C130:C132)</f>
        <v>0</v>
      </c>
      <c r="D129" s="14">
        <f aca="true" t="shared" si="4" ref="D129:N129">SUM(D130:D132)</f>
        <v>0</v>
      </c>
      <c r="E129" s="14">
        <f t="shared" si="4"/>
        <v>0</v>
      </c>
      <c r="F129" s="14">
        <f t="shared" si="4"/>
        <v>0</v>
      </c>
      <c r="G129" s="14">
        <f t="shared" si="4"/>
        <v>0</v>
      </c>
      <c r="H129" s="14">
        <f t="shared" si="4"/>
        <v>0</v>
      </c>
      <c r="I129" s="14">
        <f t="shared" si="4"/>
        <v>0</v>
      </c>
      <c r="J129" s="14">
        <f t="shared" si="4"/>
        <v>1980</v>
      </c>
      <c r="K129" s="14">
        <f t="shared" si="4"/>
        <v>0</v>
      </c>
      <c r="L129" s="14"/>
      <c r="M129" s="14">
        <f t="shared" si="4"/>
        <v>0</v>
      </c>
      <c r="N129" s="14">
        <f t="shared" si="4"/>
        <v>0</v>
      </c>
    </row>
    <row r="130" spans="1:14" ht="12.75" customHeight="1">
      <c r="A130" s="9" t="s">
        <v>211</v>
      </c>
      <c r="B130" s="12" t="s">
        <v>212</v>
      </c>
      <c r="C130" s="22"/>
      <c r="D130" s="25"/>
      <c r="E130" s="22"/>
      <c r="F130" s="25"/>
      <c r="G130" s="22"/>
      <c r="H130" s="25"/>
      <c r="I130" s="22"/>
      <c r="J130" s="25"/>
      <c r="K130" s="22"/>
      <c r="L130" s="25"/>
      <c r="M130" s="51"/>
      <c r="N130" s="41"/>
    </row>
    <row r="131" spans="1:14" ht="12.75" customHeight="1">
      <c r="A131" s="9" t="s">
        <v>213</v>
      </c>
      <c r="B131" s="12" t="s">
        <v>214</v>
      </c>
      <c r="C131" s="22"/>
      <c r="D131" s="25"/>
      <c r="E131" s="22"/>
      <c r="F131" s="25"/>
      <c r="G131" s="22"/>
      <c r="H131" s="25"/>
      <c r="I131" s="22"/>
      <c r="J131" s="25">
        <v>1980</v>
      </c>
      <c r="K131" s="22"/>
      <c r="L131" s="25"/>
      <c r="M131" s="51"/>
      <c r="N131" s="41"/>
    </row>
    <row r="132" spans="1:14" ht="12.75" customHeight="1">
      <c r="A132" s="9" t="s">
        <v>215</v>
      </c>
      <c r="B132" s="12" t="s">
        <v>216</v>
      </c>
      <c r="C132" s="22"/>
      <c r="D132" s="25"/>
      <c r="E132" s="22"/>
      <c r="F132" s="25"/>
      <c r="G132" s="22"/>
      <c r="H132" s="25"/>
      <c r="I132" s="22"/>
      <c r="J132" s="25"/>
      <c r="K132" s="22"/>
      <c r="L132" s="25"/>
      <c r="M132" s="51"/>
      <c r="N132" s="41"/>
    </row>
    <row r="133" spans="1:14" ht="12.75" customHeight="1">
      <c r="A133" s="10" t="s">
        <v>217</v>
      </c>
      <c r="B133" s="13" t="s">
        <v>218</v>
      </c>
      <c r="C133" s="14">
        <f>SUM(C134:C141)</f>
        <v>0</v>
      </c>
      <c r="D133" s="14">
        <f aca="true" t="shared" si="5" ref="D133:N133">SUM(D134:D141)</f>
        <v>0</v>
      </c>
      <c r="E133" s="14">
        <f t="shared" si="5"/>
        <v>0</v>
      </c>
      <c r="F133" s="14">
        <f t="shared" si="5"/>
        <v>0</v>
      </c>
      <c r="G133" s="14">
        <f t="shared" si="5"/>
        <v>10000</v>
      </c>
      <c r="H133" s="14">
        <f t="shared" si="5"/>
        <v>8800</v>
      </c>
      <c r="I133" s="14">
        <f t="shared" si="5"/>
        <v>0</v>
      </c>
      <c r="J133" s="14">
        <f t="shared" si="5"/>
        <v>0</v>
      </c>
      <c r="K133" s="14">
        <f t="shared" si="5"/>
        <v>0</v>
      </c>
      <c r="L133" s="14"/>
      <c r="M133" s="14">
        <f t="shared" si="5"/>
        <v>0</v>
      </c>
      <c r="N133" s="14">
        <f t="shared" si="5"/>
        <v>0</v>
      </c>
    </row>
    <row r="134" spans="1:14" ht="12.75" customHeight="1">
      <c r="A134" s="9" t="s">
        <v>219</v>
      </c>
      <c r="B134" s="12" t="s">
        <v>220</v>
      </c>
      <c r="C134" s="22"/>
      <c r="D134" s="25"/>
      <c r="E134" s="22"/>
      <c r="F134" s="25"/>
      <c r="G134" s="22">
        <v>10000</v>
      </c>
      <c r="H134" s="25">
        <v>8800</v>
      </c>
      <c r="I134" s="22"/>
      <c r="J134" s="25"/>
      <c r="K134" s="22"/>
      <c r="L134" s="25"/>
      <c r="M134" s="51"/>
      <c r="N134" s="41"/>
    </row>
    <row r="135" spans="1:14" ht="12.75" customHeight="1">
      <c r="A135" s="9" t="s">
        <v>221</v>
      </c>
      <c r="B135" s="12" t="s">
        <v>222</v>
      </c>
      <c r="C135" s="22"/>
      <c r="D135" s="25"/>
      <c r="E135" s="22"/>
      <c r="F135" s="25"/>
      <c r="G135" s="22"/>
      <c r="H135" s="25"/>
      <c r="I135" s="22"/>
      <c r="J135" s="25"/>
      <c r="K135" s="22"/>
      <c r="L135" s="25"/>
      <c r="M135" s="51"/>
      <c r="N135" s="41"/>
    </row>
    <row r="136" spans="1:14" ht="12.75" customHeight="1">
      <c r="A136" s="9" t="s">
        <v>223</v>
      </c>
      <c r="B136" s="12" t="s">
        <v>224</v>
      </c>
      <c r="C136" s="22"/>
      <c r="D136" s="25"/>
      <c r="E136" s="22"/>
      <c r="F136" s="25"/>
      <c r="G136" s="22"/>
      <c r="H136" s="25"/>
      <c r="I136" s="22"/>
      <c r="J136" s="25"/>
      <c r="K136" s="22"/>
      <c r="L136" s="25"/>
      <c r="M136" s="51"/>
      <c r="N136" s="41"/>
    </row>
    <row r="137" spans="1:14" ht="12.75" customHeight="1">
      <c r="A137" s="9" t="s">
        <v>225</v>
      </c>
      <c r="B137" s="12" t="s">
        <v>43</v>
      </c>
      <c r="C137" s="22"/>
      <c r="D137" s="25"/>
      <c r="E137" s="22"/>
      <c r="F137" s="25"/>
      <c r="G137" s="22"/>
      <c r="H137" s="25"/>
      <c r="I137" s="22"/>
      <c r="J137" s="25"/>
      <c r="K137" s="22"/>
      <c r="L137" s="25"/>
      <c r="M137" s="51"/>
      <c r="N137" s="41"/>
    </row>
    <row r="138" spans="1:14" ht="12.75" customHeight="1">
      <c r="A138" s="9" t="s">
        <v>226</v>
      </c>
      <c r="B138" s="12" t="s">
        <v>222</v>
      </c>
      <c r="C138" s="22"/>
      <c r="D138" s="25"/>
      <c r="E138" s="22"/>
      <c r="F138" s="25"/>
      <c r="G138" s="22"/>
      <c r="H138" s="25"/>
      <c r="I138" s="22"/>
      <c r="J138" s="25"/>
      <c r="K138" s="22"/>
      <c r="L138" s="25"/>
      <c r="M138" s="51"/>
      <c r="N138" s="41"/>
    </row>
    <row r="139" spans="1:14" ht="12.75" customHeight="1">
      <c r="A139" s="9" t="s">
        <v>227</v>
      </c>
      <c r="B139" s="12" t="s">
        <v>224</v>
      </c>
      <c r="C139" s="22"/>
      <c r="D139" s="25"/>
      <c r="E139" s="22"/>
      <c r="F139" s="25"/>
      <c r="G139" s="22"/>
      <c r="H139" s="25"/>
      <c r="I139" s="22"/>
      <c r="J139" s="25"/>
      <c r="K139" s="22"/>
      <c r="L139" s="25"/>
      <c r="M139" s="51"/>
      <c r="N139" s="41"/>
    </row>
    <row r="140" spans="1:14" ht="12.75" customHeight="1">
      <c r="A140" s="9" t="s">
        <v>228</v>
      </c>
      <c r="B140" s="12" t="s">
        <v>229</v>
      </c>
      <c r="C140" s="22"/>
      <c r="D140" s="25"/>
      <c r="E140" s="22"/>
      <c r="F140" s="25"/>
      <c r="G140" s="22"/>
      <c r="H140" s="25"/>
      <c r="I140" s="22"/>
      <c r="J140" s="25"/>
      <c r="K140" s="22"/>
      <c r="L140" s="25"/>
      <c r="M140" s="51"/>
      <c r="N140" s="41"/>
    </row>
    <row r="141" spans="1:14" ht="12.75" customHeight="1">
      <c r="A141" s="9" t="s">
        <v>230</v>
      </c>
      <c r="B141" s="12" t="s">
        <v>231</v>
      </c>
      <c r="C141" s="22"/>
      <c r="D141" s="25"/>
      <c r="E141" s="22"/>
      <c r="F141" s="25"/>
      <c r="G141" s="22"/>
      <c r="H141" s="25"/>
      <c r="I141" s="22"/>
      <c r="J141" s="25"/>
      <c r="K141" s="22"/>
      <c r="L141" s="25"/>
      <c r="M141" s="51"/>
      <c r="N141" s="41"/>
    </row>
    <row r="142" spans="1:14" ht="12.75" customHeight="1">
      <c r="A142" s="10" t="s">
        <v>232</v>
      </c>
      <c r="B142" s="13" t="s">
        <v>233</v>
      </c>
      <c r="C142" s="14">
        <f>SUM(C143:C158)</f>
        <v>2261087</v>
      </c>
      <c r="D142" s="14">
        <f aca="true" t="shared" si="6" ref="D142:N142">SUM(D143:D158)</f>
        <v>10747886</v>
      </c>
      <c r="E142" s="14">
        <f>SUM(E143:E158)</f>
        <v>15945592</v>
      </c>
      <c r="F142" s="14">
        <f t="shared" si="6"/>
        <v>7186917</v>
      </c>
      <c r="G142" s="14">
        <f t="shared" si="6"/>
        <v>21369743</v>
      </c>
      <c r="H142" s="14">
        <f t="shared" si="6"/>
        <v>11360924</v>
      </c>
      <c r="I142" s="14">
        <f>SUM(I143:I158)</f>
        <v>11510506</v>
      </c>
      <c r="J142" s="14">
        <f t="shared" si="6"/>
        <v>14853863</v>
      </c>
      <c r="K142" s="14">
        <f t="shared" si="6"/>
        <v>6319651</v>
      </c>
      <c r="L142" s="14">
        <f>SUM(L143:L158)</f>
        <v>7729419</v>
      </c>
      <c r="M142" s="14">
        <f t="shared" si="6"/>
        <v>3384218</v>
      </c>
      <c r="N142" s="14">
        <f t="shared" si="6"/>
        <v>0</v>
      </c>
    </row>
    <row r="143" spans="1:14" ht="12.75" customHeight="1">
      <c r="A143" s="9" t="s">
        <v>234</v>
      </c>
      <c r="B143" s="12" t="s">
        <v>44</v>
      </c>
      <c r="C143" s="22">
        <v>21220</v>
      </c>
      <c r="D143" s="25">
        <v>682289</v>
      </c>
      <c r="E143" s="22">
        <v>1060037</v>
      </c>
      <c r="F143" s="25">
        <v>706179</v>
      </c>
      <c r="G143" s="22">
        <v>737139</v>
      </c>
      <c r="H143" s="25">
        <v>134627</v>
      </c>
      <c r="I143" s="22">
        <v>149868</v>
      </c>
      <c r="J143" s="25">
        <v>592581</v>
      </c>
      <c r="K143" s="22">
        <v>1303016</v>
      </c>
      <c r="L143" s="25">
        <v>163917</v>
      </c>
      <c r="M143" s="51">
        <v>27650</v>
      </c>
      <c r="N143" s="41"/>
    </row>
    <row r="144" spans="1:14" ht="12.75" customHeight="1">
      <c r="A144" s="9" t="s">
        <v>235</v>
      </c>
      <c r="B144" s="12" t="s">
        <v>45</v>
      </c>
      <c r="C144" s="22"/>
      <c r="D144" s="25"/>
      <c r="E144" s="22"/>
      <c r="F144" s="25"/>
      <c r="G144" s="22"/>
      <c r="H144" s="25"/>
      <c r="I144" s="22"/>
      <c r="J144" s="25"/>
      <c r="K144" s="22"/>
      <c r="L144" s="25"/>
      <c r="M144" s="51"/>
      <c r="N144" s="41"/>
    </row>
    <row r="145" spans="1:14" ht="12.75" customHeight="1">
      <c r="A145" s="9" t="s">
        <v>236</v>
      </c>
      <c r="B145" s="12" t="s">
        <v>237</v>
      </c>
      <c r="C145" s="22"/>
      <c r="D145" s="25">
        <v>334161</v>
      </c>
      <c r="E145" s="22">
        <v>3475265</v>
      </c>
      <c r="F145" s="25">
        <v>296310</v>
      </c>
      <c r="G145" s="22">
        <v>296310</v>
      </c>
      <c r="H145" s="25">
        <v>387852</v>
      </c>
      <c r="I145" s="22"/>
      <c r="J145" s="25">
        <v>2083609</v>
      </c>
      <c r="K145" s="22">
        <v>296310</v>
      </c>
      <c r="L145" s="25"/>
      <c r="M145" s="51">
        <v>620623</v>
      </c>
      <c r="N145" s="41"/>
    </row>
    <row r="146" spans="1:14" ht="12.75" customHeight="1">
      <c r="A146" s="9" t="s">
        <v>238</v>
      </c>
      <c r="B146" s="12" t="s">
        <v>239</v>
      </c>
      <c r="C146" s="22">
        <v>109004</v>
      </c>
      <c r="D146" s="25">
        <v>6701670</v>
      </c>
      <c r="E146" s="22">
        <v>7524286</v>
      </c>
      <c r="F146" s="25">
        <v>4422483</v>
      </c>
      <c r="G146" s="22">
        <v>10267485</v>
      </c>
      <c r="H146" s="25">
        <v>8071682</v>
      </c>
      <c r="I146" s="22">
        <v>1707508</v>
      </c>
      <c r="J146" s="25">
        <v>5771581</v>
      </c>
      <c r="K146" s="22">
        <v>2456416</v>
      </c>
      <c r="L146" s="25">
        <v>1780739</v>
      </c>
      <c r="M146" s="51"/>
      <c r="N146" s="41"/>
    </row>
    <row r="147" spans="1:14" ht="12.75" customHeight="1">
      <c r="A147" s="9" t="s">
        <v>240</v>
      </c>
      <c r="B147" s="12" t="s">
        <v>241</v>
      </c>
      <c r="C147" s="22">
        <v>122746</v>
      </c>
      <c r="D147" s="25">
        <v>1528492</v>
      </c>
      <c r="E147" s="25">
        <v>3008983</v>
      </c>
      <c r="F147" s="25">
        <v>1024098</v>
      </c>
      <c r="G147" s="22">
        <v>2322606</v>
      </c>
      <c r="H147" s="25">
        <v>2476711</v>
      </c>
      <c r="I147" s="22">
        <v>1820081</v>
      </c>
      <c r="J147" s="25">
        <v>1915212</v>
      </c>
      <c r="K147" s="22"/>
      <c r="L147" s="25">
        <v>2174175</v>
      </c>
      <c r="M147" s="51">
        <v>2585375</v>
      </c>
      <c r="N147" s="41"/>
    </row>
    <row r="148" spans="1:14" ht="12.75" customHeight="1">
      <c r="A148" s="9" t="s">
        <v>242</v>
      </c>
      <c r="B148" s="12" t="s">
        <v>243</v>
      </c>
      <c r="C148" s="22"/>
      <c r="D148" s="25"/>
      <c r="E148" s="25"/>
      <c r="F148" s="25"/>
      <c r="G148" s="22"/>
      <c r="H148" s="25"/>
      <c r="I148" s="22"/>
      <c r="J148" s="25"/>
      <c r="K148" s="22"/>
      <c r="L148" s="25"/>
      <c r="M148" s="51"/>
      <c r="N148" s="41"/>
    </row>
    <row r="149" spans="1:14" ht="12.75" customHeight="1">
      <c r="A149" s="9" t="s">
        <v>244</v>
      </c>
      <c r="B149" s="12" t="s">
        <v>46</v>
      </c>
      <c r="C149" s="22">
        <v>1397218</v>
      </c>
      <c r="D149" s="25">
        <v>351526</v>
      </c>
      <c r="E149" s="25">
        <v>265894</v>
      </c>
      <c r="F149" s="25">
        <v>492402</v>
      </c>
      <c r="G149" s="22">
        <v>630027</v>
      </c>
      <c r="H149" s="25">
        <v>242432</v>
      </c>
      <c r="I149" s="22">
        <v>809407</v>
      </c>
      <c r="J149" s="25">
        <v>3262587</v>
      </c>
      <c r="K149" s="22">
        <v>705955</v>
      </c>
      <c r="L149" s="25">
        <v>1175897</v>
      </c>
      <c r="M149" s="51">
        <v>28340</v>
      </c>
      <c r="N149" s="41"/>
    </row>
    <row r="150" spans="1:14" ht="12.75" customHeight="1">
      <c r="A150" s="9" t="s">
        <v>245</v>
      </c>
      <c r="B150" s="12" t="s">
        <v>246</v>
      </c>
      <c r="C150" s="22"/>
      <c r="D150" s="25"/>
      <c r="E150" s="25"/>
      <c r="F150" s="25"/>
      <c r="G150" s="22"/>
      <c r="H150" s="25"/>
      <c r="I150" s="22"/>
      <c r="J150" s="25"/>
      <c r="K150" s="22"/>
      <c r="L150" s="25"/>
      <c r="M150" s="51"/>
      <c r="N150" s="41"/>
    </row>
    <row r="151" spans="1:14" ht="12.75" customHeight="1">
      <c r="A151" s="9" t="s">
        <v>247</v>
      </c>
      <c r="B151" s="12" t="s">
        <v>47</v>
      </c>
      <c r="C151" s="22"/>
      <c r="D151" s="25"/>
      <c r="E151" s="25"/>
      <c r="F151" s="25"/>
      <c r="G151" s="22"/>
      <c r="H151" s="25"/>
      <c r="I151" s="22"/>
      <c r="J151" s="25"/>
      <c r="K151" s="22"/>
      <c r="L151" s="25"/>
      <c r="M151" s="51"/>
      <c r="N151" s="41"/>
    </row>
    <row r="152" spans="1:14" ht="12.75" customHeight="1">
      <c r="A152" s="9" t="s">
        <v>248</v>
      </c>
      <c r="B152" s="12" t="s">
        <v>48</v>
      </c>
      <c r="C152" s="22">
        <v>36820</v>
      </c>
      <c r="D152" s="25"/>
      <c r="E152" s="25">
        <v>46310</v>
      </c>
      <c r="F152" s="25">
        <v>60720</v>
      </c>
      <c r="G152" s="22">
        <v>62675</v>
      </c>
      <c r="H152" s="25">
        <v>41860</v>
      </c>
      <c r="I152" s="22">
        <v>740642</v>
      </c>
      <c r="J152" s="25">
        <v>71653</v>
      </c>
      <c r="K152" s="22">
        <v>782080</v>
      </c>
      <c r="L152" s="25">
        <v>21475</v>
      </c>
      <c r="M152" s="51">
        <v>102450</v>
      </c>
      <c r="N152" s="41"/>
    </row>
    <row r="153" spans="1:14" ht="12.75" customHeight="1">
      <c r="A153" s="9" t="s">
        <v>249</v>
      </c>
      <c r="B153" s="12" t="s">
        <v>250</v>
      </c>
      <c r="C153" s="22">
        <v>34990</v>
      </c>
      <c r="D153" s="25">
        <v>6000</v>
      </c>
      <c r="E153" s="25">
        <v>57140</v>
      </c>
      <c r="F153" s="25">
        <v>61990</v>
      </c>
      <c r="G153" s="22">
        <v>50720</v>
      </c>
      <c r="H153" s="25">
        <v>5760</v>
      </c>
      <c r="I153" s="22">
        <v>29300</v>
      </c>
      <c r="J153" s="25">
        <v>80410</v>
      </c>
      <c r="K153" s="22">
        <v>6760</v>
      </c>
      <c r="L153" s="25">
        <v>25740</v>
      </c>
      <c r="M153" s="51">
        <v>19780</v>
      </c>
      <c r="N153" s="41"/>
    </row>
    <row r="154" spans="1:14" ht="12.75" customHeight="1">
      <c r="A154" s="9" t="s">
        <v>251</v>
      </c>
      <c r="B154" s="12" t="s">
        <v>49</v>
      </c>
      <c r="C154" s="22"/>
      <c r="D154" s="25"/>
      <c r="E154" s="25"/>
      <c r="F154" s="25"/>
      <c r="G154" s="22"/>
      <c r="H154" s="25"/>
      <c r="I154" s="22"/>
      <c r="J154" s="25"/>
      <c r="K154" s="22"/>
      <c r="L154" s="25"/>
      <c r="M154" s="51"/>
      <c r="N154" s="41"/>
    </row>
    <row r="155" spans="1:14" ht="12.75" customHeight="1">
      <c r="A155" s="9" t="s">
        <v>252</v>
      </c>
      <c r="B155" s="12" t="s">
        <v>253</v>
      </c>
      <c r="C155" s="22"/>
      <c r="D155" s="25"/>
      <c r="E155" s="25"/>
      <c r="F155" s="25"/>
      <c r="G155" s="22"/>
      <c r="H155" s="25"/>
      <c r="I155" s="22"/>
      <c r="J155" s="25"/>
      <c r="K155" s="22"/>
      <c r="L155" s="25"/>
      <c r="M155" s="51"/>
      <c r="N155" s="41"/>
    </row>
    <row r="156" spans="1:14" ht="12.75" customHeight="1">
      <c r="A156" s="9" t="s">
        <v>254</v>
      </c>
      <c r="B156" s="12" t="s">
        <v>255</v>
      </c>
      <c r="C156" s="22"/>
      <c r="D156" s="25"/>
      <c r="E156" s="25"/>
      <c r="F156" s="25"/>
      <c r="G156" s="22"/>
      <c r="H156" s="25"/>
      <c r="I156" s="22"/>
      <c r="J156" s="25"/>
      <c r="K156" s="22"/>
      <c r="L156" s="25"/>
      <c r="M156" s="51"/>
      <c r="N156" s="41"/>
    </row>
    <row r="157" spans="1:14" ht="12.75" customHeight="1">
      <c r="A157" s="9" t="s">
        <v>256</v>
      </c>
      <c r="B157" s="12" t="s">
        <v>257</v>
      </c>
      <c r="C157" s="22"/>
      <c r="D157" s="25"/>
      <c r="E157" s="25"/>
      <c r="F157" s="25"/>
      <c r="G157" s="22"/>
      <c r="H157" s="25"/>
      <c r="I157" s="22"/>
      <c r="J157" s="25"/>
      <c r="K157" s="22"/>
      <c r="L157" s="25"/>
      <c r="M157" s="51"/>
      <c r="N157" s="41"/>
    </row>
    <row r="158" spans="1:14" ht="12.75" customHeight="1">
      <c r="A158" s="9" t="s">
        <v>258</v>
      </c>
      <c r="B158" s="12" t="s">
        <v>1</v>
      </c>
      <c r="C158" s="22">
        <v>539089</v>
      </c>
      <c r="D158" s="25">
        <v>1143748</v>
      </c>
      <c r="E158" s="25">
        <v>507677</v>
      </c>
      <c r="F158" s="25">
        <v>122735</v>
      </c>
      <c r="G158" s="22">
        <v>7002781</v>
      </c>
      <c r="H158" s="25"/>
      <c r="I158" s="22">
        <v>6253700</v>
      </c>
      <c r="J158" s="25">
        <v>1076230</v>
      </c>
      <c r="K158" s="22">
        <v>769114</v>
      </c>
      <c r="L158" s="25">
        <v>2387476</v>
      </c>
      <c r="M158" s="51"/>
      <c r="N158" s="41"/>
    </row>
    <row r="159" spans="1:14" ht="12.75" customHeight="1">
      <c r="A159" s="10" t="s">
        <v>259</v>
      </c>
      <c r="B159" s="13" t="s">
        <v>260</v>
      </c>
      <c r="C159" s="14">
        <f>SUM(C160:C168)</f>
        <v>1382876</v>
      </c>
      <c r="D159" s="14">
        <f aca="true" t="shared" si="7" ref="D159:N159">SUM(D160:D168)</f>
        <v>1120330</v>
      </c>
      <c r="E159" s="14">
        <f>SUM(E160:E168)</f>
        <v>1599546</v>
      </c>
      <c r="F159" s="14">
        <f t="shared" si="7"/>
        <v>1153850</v>
      </c>
      <c r="G159" s="14">
        <f t="shared" si="7"/>
        <v>2351636</v>
      </c>
      <c r="H159" s="14">
        <f t="shared" si="7"/>
        <v>1300890</v>
      </c>
      <c r="I159" s="14">
        <f>SUM(I160:I168)</f>
        <v>1557081</v>
      </c>
      <c r="J159" s="14">
        <f t="shared" si="7"/>
        <v>2157508</v>
      </c>
      <c r="K159" s="14">
        <f t="shared" si="7"/>
        <v>2667693</v>
      </c>
      <c r="L159" s="14">
        <f>SUM(L160:L168)</f>
        <v>898850</v>
      </c>
      <c r="M159" s="14">
        <f t="shared" si="7"/>
        <v>2302606</v>
      </c>
      <c r="N159" s="14">
        <f t="shared" si="7"/>
        <v>0</v>
      </c>
    </row>
    <row r="160" spans="1:14" ht="12.75" customHeight="1">
      <c r="A160" s="9" t="s">
        <v>261</v>
      </c>
      <c r="B160" s="12" t="s">
        <v>50</v>
      </c>
      <c r="C160" s="22">
        <v>1089710</v>
      </c>
      <c r="D160" s="25">
        <v>1120330</v>
      </c>
      <c r="E160" s="25">
        <v>1162100</v>
      </c>
      <c r="F160" s="25">
        <v>1136000</v>
      </c>
      <c r="G160" s="22">
        <v>1234400</v>
      </c>
      <c r="H160" s="25">
        <v>1132100</v>
      </c>
      <c r="I160" s="22">
        <v>1213000</v>
      </c>
      <c r="J160" s="25">
        <v>1337600</v>
      </c>
      <c r="K160" s="22">
        <v>1528900</v>
      </c>
      <c r="L160" s="25">
        <v>853900</v>
      </c>
      <c r="M160" s="51">
        <v>905700</v>
      </c>
      <c r="N160" s="41"/>
    </row>
    <row r="161" spans="1:14" ht="12.75" customHeight="1">
      <c r="A161" s="9" t="s">
        <v>262</v>
      </c>
      <c r="B161" s="12" t="s">
        <v>51</v>
      </c>
      <c r="C161" s="22">
        <v>49360</v>
      </c>
      <c r="D161" s="25"/>
      <c r="E161" s="25">
        <v>308570</v>
      </c>
      <c r="F161" s="25">
        <v>17850</v>
      </c>
      <c r="G161" s="22">
        <v>549490</v>
      </c>
      <c r="H161" s="25">
        <v>40210</v>
      </c>
      <c r="I161" s="22">
        <v>199070</v>
      </c>
      <c r="J161" s="25">
        <v>410560</v>
      </c>
      <c r="K161" s="22">
        <v>277590</v>
      </c>
      <c r="L161" s="25">
        <v>44950</v>
      </c>
      <c r="M161" s="51">
        <v>443420</v>
      </c>
      <c r="N161" s="41"/>
    </row>
    <row r="162" spans="1:14" ht="12.75" customHeight="1">
      <c r="A162" s="9" t="s">
        <v>263</v>
      </c>
      <c r="B162" s="12" t="s">
        <v>264</v>
      </c>
      <c r="C162" s="22"/>
      <c r="D162" s="25"/>
      <c r="E162" s="25"/>
      <c r="F162" s="25"/>
      <c r="G162" s="22">
        <v>212629</v>
      </c>
      <c r="H162" s="25">
        <v>12500</v>
      </c>
      <c r="I162" s="22">
        <v>16000</v>
      </c>
      <c r="J162" s="25">
        <v>44000</v>
      </c>
      <c r="K162" s="22">
        <v>563084</v>
      </c>
      <c r="L162" s="25"/>
      <c r="M162" s="51"/>
      <c r="N162" s="41"/>
    </row>
    <row r="163" spans="1:14" ht="12.75" customHeight="1">
      <c r="A163" s="9" t="s">
        <v>265</v>
      </c>
      <c r="B163" s="12" t="s">
        <v>52</v>
      </c>
      <c r="C163" s="22"/>
      <c r="D163" s="25"/>
      <c r="E163" s="25"/>
      <c r="F163" s="25"/>
      <c r="G163" s="22"/>
      <c r="H163" s="25"/>
      <c r="I163" s="22"/>
      <c r="J163" s="25"/>
      <c r="K163" s="22"/>
      <c r="L163" s="25"/>
      <c r="M163" s="51"/>
      <c r="N163" s="41"/>
    </row>
    <row r="164" spans="1:14" ht="12.75" customHeight="1">
      <c r="A164" s="9" t="s">
        <v>266</v>
      </c>
      <c r="B164" s="12" t="s">
        <v>53</v>
      </c>
      <c r="C164" s="22"/>
      <c r="D164" s="25"/>
      <c r="E164" s="25"/>
      <c r="F164" s="25"/>
      <c r="G164" s="22"/>
      <c r="H164" s="25"/>
      <c r="I164" s="22"/>
      <c r="J164" s="25"/>
      <c r="K164" s="22">
        <v>177678</v>
      </c>
      <c r="L164" s="25"/>
      <c r="M164" s="51">
        <v>838865</v>
      </c>
      <c r="N164" s="41"/>
    </row>
    <row r="165" spans="1:14" ht="12.75" customHeight="1">
      <c r="A165" s="9" t="s">
        <v>267</v>
      </c>
      <c r="B165" s="12" t="s">
        <v>54</v>
      </c>
      <c r="C165" s="22">
        <v>243806</v>
      </c>
      <c r="D165" s="25"/>
      <c r="E165" s="22">
        <v>128876</v>
      </c>
      <c r="F165" s="25"/>
      <c r="G165" s="22">
        <v>355117</v>
      </c>
      <c r="H165" s="25"/>
      <c r="I165" s="22">
        <v>129011</v>
      </c>
      <c r="J165" s="25">
        <v>365348</v>
      </c>
      <c r="K165" s="22">
        <v>120441</v>
      </c>
      <c r="L165" s="25"/>
      <c r="M165" s="51">
        <v>114621</v>
      </c>
      <c r="N165" s="41"/>
    </row>
    <row r="166" spans="1:14" ht="12.75" customHeight="1">
      <c r="A166" s="9" t="s">
        <v>268</v>
      </c>
      <c r="B166" s="12" t="s">
        <v>55</v>
      </c>
      <c r="C166" s="22"/>
      <c r="D166" s="25"/>
      <c r="E166" s="22"/>
      <c r="F166" s="25"/>
      <c r="G166" s="22"/>
      <c r="H166" s="25"/>
      <c r="I166" s="22"/>
      <c r="J166" s="25"/>
      <c r="K166" s="22"/>
      <c r="L166" s="25"/>
      <c r="M166" s="51"/>
      <c r="N166" s="41"/>
    </row>
    <row r="167" spans="1:14" ht="12.75" customHeight="1">
      <c r="A167" s="9" t="s">
        <v>269</v>
      </c>
      <c r="B167" s="12" t="s">
        <v>270</v>
      </c>
      <c r="C167" s="22"/>
      <c r="D167" s="25"/>
      <c r="E167" s="22"/>
      <c r="F167" s="25"/>
      <c r="G167" s="22"/>
      <c r="H167" s="25"/>
      <c r="I167" s="22"/>
      <c r="J167" s="25"/>
      <c r="K167" s="22"/>
      <c r="L167" s="25"/>
      <c r="M167" s="51"/>
      <c r="N167" s="41"/>
    </row>
    <row r="168" spans="1:14" ht="12.75" customHeight="1">
      <c r="A168" s="9" t="s">
        <v>271</v>
      </c>
      <c r="B168" s="12" t="s">
        <v>1</v>
      </c>
      <c r="C168" s="22"/>
      <c r="D168" s="25"/>
      <c r="E168" s="22"/>
      <c r="F168" s="25"/>
      <c r="G168" s="22"/>
      <c r="H168" s="25">
        <v>116080</v>
      </c>
      <c r="I168" s="22"/>
      <c r="J168" s="25"/>
      <c r="K168" s="22"/>
      <c r="L168" s="25"/>
      <c r="M168" s="51"/>
      <c r="N168" s="41"/>
    </row>
    <row r="169" spans="1:14" ht="12.75" customHeight="1">
      <c r="A169" s="10" t="s">
        <v>272</v>
      </c>
      <c r="B169" s="13" t="s">
        <v>273</v>
      </c>
      <c r="C169" s="14">
        <f>SUM(C170:C177)</f>
        <v>0</v>
      </c>
      <c r="D169" s="14">
        <f aca="true" t="shared" si="8" ref="D169:N169">SUM(D170:D177)</f>
        <v>375400</v>
      </c>
      <c r="E169" s="14">
        <f>SUM(E170:E177)</f>
        <v>1345915</v>
      </c>
      <c r="F169" s="14">
        <f t="shared" si="8"/>
        <v>10300</v>
      </c>
      <c r="G169" s="14">
        <f t="shared" si="8"/>
        <v>0</v>
      </c>
      <c r="H169" s="14">
        <f t="shared" si="8"/>
        <v>0</v>
      </c>
      <c r="I169" s="14">
        <f>SUM(I170:I177)</f>
        <v>393209</v>
      </c>
      <c r="J169" s="14">
        <f t="shared" si="8"/>
        <v>730660</v>
      </c>
      <c r="K169" s="14">
        <f t="shared" si="8"/>
        <v>638274</v>
      </c>
      <c r="L169" s="14">
        <f>SUM(L170:L177)</f>
        <v>267280</v>
      </c>
      <c r="M169" s="14">
        <f t="shared" si="8"/>
        <v>0</v>
      </c>
      <c r="N169" s="14">
        <f t="shared" si="8"/>
        <v>0</v>
      </c>
    </row>
    <row r="170" spans="1:14" ht="12.75" customHeight="1">
      <c r="A170" s="9" t="s">
        <v>274</v>
      </c>
      <c r="B170" s="12" t="s">
        <v>275</v>
      </c>
      <c r="C170" s="22"/>
      <c r="D170" s="25">
        <v>101700</v>
      </c>
      <c r="E170" s="25">
        <v>225505</v>
      </c>
      <c r="F170" s="25"/>
      <c r="G170" s="22"/>
      <c r="H170" s="25"/>
      <c r="I170" s="22">
        <v>235323</v>
      </c>
      <c r="J170" s="25"/>
      <c r="K170" s="22">
        <v>594024</v>
      </c>
      <c r="L170" s="25"/>
      <c r="M170" s="51"/>
      <c r="N170" s="41"/>
    </row>
    <row r="171" spans="1:14" ht="12.75" customHeight="1">
      <c r="A171" s="9" t="s">
        <v>276</v>
      </c>
      <c r="B171" s="12" t="s">
        <v>277</v>
      </c>
      <c r="C171" s="22"/>
      <c r="D171" s="25"/>
      <c r="E171" s="25">
        <v>9575</v>
      </c>
      <c r="F171" s="25"/>
      <c r="G171" s="22"/>
      <c r="H171" s="25"/>
      <c r="I171" s="22"/>
      <c r="J171" s="25"/>
      <c r="K171" s="22"/>
      <c r="L171" s="25"/>
      <c r="M171" s="51"/>
      <c r="N171" s="41"/>
    </row>
    <row r="172" spans="1:14" ht="12.75" customHeight="1">
      <c r="A172" s="9" t="s">
        <v>278</v>
      </c>
      <c r="B172" s="12" t="s">
        <v>279</v>
      </c>
      <c r="C172" s="22"/>
      <c r="D172" s="25"/>
      <c r="E172" s="25">
        <v>661015</v>
      </c>
      <c r="F172" s="25">
        <v>10300</v>
      </c>
      <c r="G172" s="22"/>
      <c r="H172" s="25"/>
      <c r="I172" s="22"/>
      <c r="J172" s="25"/>
      <c r="K172" s="22"/>
      <c r="L172" s="25"/>
      <c r="M172" s="51"/>
      <c r="N172" s="41"/>
    </row>
    <row r="173" spans="1:14" ht="12.75" customHeight="1">
      <c r="A173" s="9" t="s">
        <v>280</v>
      </c>
      <c r="B173" s="12" t="s">
        <v>281</v>
      </c>
      <c r="C173" s="22"/>
      <c r="D173" s="25"/>
      <c r="E173" s="25"/>
      <c r="F173" s="25"/>
      <c r="G173" s="22"/>
      <c r="H173" s="25"/>
      <c r="I173" s="22"/>
      <c r="J173" s="25"/>
      <c r="K173" s="22"/>
      <c r="L173" s="25"/>
      <c r="M173" s="51"/>
      <c r="N173" s="41"/>
    </row>
    <row r="174" spans="1:14" ht="12.75" customHeight="1">
      <c r="A174" s="9" t="s">
        <v>282</v>
      </c>
      <c r="B174" s="12" t="s">
        <v>283</v>
      </c>
      <c r="C174" s="22"/>
      <c r="D174" s="25"/>
      <c r="E174" s="25"/>
      <c r="F174" s="25"/>
      <c r="G174" s="22"/>
      <c r="H174" s="25"/>
      <c r="I174" s="22"/>
      <c r="J174" s="25"/>
      <c r="K174" s="22"/>
      <c r="L174" s="25"/>
      <c r="M174" s="51"/>
      <c r="N174" s="41"/>
    </row>
    <row r="175" spans="1:14" ht="12.75" customHeight="1">
      <c r="A175" s="9" t="s">
        <v>284</v>
      </c>
      <c r="B175" s="12" t="s">
        <v>285</v>
      </c>
      <c r="C175" s="22"/>
      <c r="D175" s="25">
        <v>273700</v>
      </c>
      <c r="E175" s="25">
        <v>449820</v>
      </c>
      <c r="F175" s="25"/>
      <c r="G175" s="22"/>
      <c r="H175" s="25"/>
      <c r="I175" s="22">
        <v>157886</v>
      </c>
      <c r="J175" s="25">
        <v>730660</v>
      </c>
      <c r="K175" s="22">
        <v>44250</v>
      </c>
      <c r="L175" s="25">
        <v>17280</v>
      </c>
      <c r="M175" s="51"/>
      <c r="N175" s="41"/>
    </row>
    <row r="176" spans="1:14" ht="12.75" customHeight="1">
      <c r="A176" s="9" t="s">
        <v>286</v>
      </c>
      <c r="B176" s="12" t="s">
        <v>287</v>
      </c>
      <c r="C176" s="22"/>
      <c r="D176" s="25"/>
      <c r="E176" s="25"/>
      <c r="F176" s="25"/>
      <c r="G176" s="22"/>
      <c r="H176" s="25"/>
      <c r="I176" s="22"/>
      <c r="J176" s="25"/>
      <c r="K176" s="22"/>
      <c r="L176" s="25">
        <v>250000</v>
      </c>
      <c r="M176" s="51"/>
      <c r="N176" s="41"/>
    </row>
    <row r="177" spans="1:14" ht="12.75" customHeight="1">
      <c r="A177" s="9" t="s">
        <v>288</v>
      </c>
      <c r="B177" s="12" t="s">
        <v>1</v>
      </c>
      <c r="C177" s="22"/>
      <c r="D177" s="25"/>
      <c r="E177" s="22"/>
      <c r="F177" s="25"/>
      <c r="G177" s="22"/>
      <c r="H177" s="25"/>
      <c r="I177" s="22"/>
      <c r="J177" s="25"/>
      <c r="K177" s="22"/>
      <c r="L177" s="25"/>
      <c r="M177" s="51"/>
      <c r="N177" s="41"/>
    </row>
    <row r="178" spans="1:14" ht="12.75" customHeight="1">
      <c r="A178" s="10" t="s">
        <v>289</v>
      </c>
      <c r="B178" s="13" t="s">
        <v>290</v>
      </c>
      <c r="C178" s="14">
        <f>SUM(C179:C181)</f>
        <v>0</v>
      </c>
      <c r="D178" s="14">
        <f aca="true" t="shared" si="9" ref="D178:N178">SUM(D179:D181)</f>
        <v>0</v>
      </c>
      <c r="E178" s="14">
        <f t="shared" si="9"/>
        <v>0</v>
      </c>
      <c r="F178" s="14">
        <f t="shared" si="9"/>
        <v>0</v>
      </c>
      <c r="G178" s="14">
        <f t="shared" si="9"/>
        <v>0</v>
      </c>
      <c r="H178" s="14">
        <f t="shared" si="9"/>
        <v>314160</v>
      </c>
      <c r="I178" s="14">
        <f t="shared" si="9"/>
        <v>0</v>
      </c>
      <c r="J178" s="14">
        <f t="shared" si="9"/>
        <v>0</v>
      </c>
      <c r="K178" s="14">
        <f t="shared" si="9"/>
        <v>82824</v>
      </c>
      <c r="L178" s="14">
        <f>SUM(L179:L181)</f>
        <v>46800</v>
      </c>
      <c r="M178" s="14">
        <f t="shared" si="9"/>
        <v>0</v>
      </c>
      <c r="N178" s="14">
        <f t="shared" si="9"/>
        <v>0</v>
      </c>
    </row>
    <row r="179" spans="1:14" ht="12.75" customHeight="1">
      <c r="A179" s="9" t="s">
        <v>291</v>
      </c>
      <c r="B179" s="12" t="s">
        <v>292</v>
      </c>
      <c r="C179" s="22"/>
      <c r="D179" s="25"/>
      <c r="E179" s="22"/>
      <c r="F179" s="25"/>
      <c r="G179" s="22"/>
      <c r="H179" s="25"/>
      <c r="I179" s="22"/>
      <c r="J179" s="25"/>
      <c r="K179" s="22"/>
      <c r="L179" s="25"/>
      <c r="M179" s="51"/>
      <c r="N179" s="41"/>
    </row>
    <row r="180" spans="1:14" ht="12.75" customHeight="1">
      <c r="A180" s="9" t="s">
        <v>293</v>
      </c>
      <c r="B180" s="12" t="s">
        <v>56</v>
      </c>
      <c r="C180" s="22"/>
      <c r="D180" s="25"/>
      <c r="E180" s="22"/>
      <c r="F180" s="25"/>
      <c r="G180" s="22"/>
      <c r="H180" s="25">
        <v>314160</v>
      </c>
      <c r="I180" s="22"/>
      <c r="J180" s="25"/>
      <c r="K180" s="22">
        <v>82824</v>
      </c>
      <c r="L180" s="25">
        <v>46800</v>
      </c>
      <c r="M180" s="51"/>
      <c r="N180" s="41"/>
    </row>
    <row r="181" spans="1:14" ht="12.75" customHeight="1">
      <c r="A181" s="9" t="s">
        <v>294</v>
      </c>
      <c r="B181" s="12" t="s">
        <v>1</v>
      </c>
      <c r="C181" s="22"/>
      <c r="D181" s="25"/>
      <c r="E181" s="22"/>
      <c r="F181" s="25"/>
      <c r="G181" s="22"/>
      <c r="H181" s="25"/>
      <c r="I181" s="22"/>
      <c r="J181" s="25"/>
      <c r="K181" s="22"/>
      <c r="L181" s="25"/>
      <c r="M181" s="51"/>
      <c r="N181" s="41"/>
    </row>
    <row r="182" spans="1:14" ht="12.75" customHeight="1">
      <c r="A182" s="10" t="s">
        <v>295</v>
      </c>
      <c r="B182" s="13" t="s">
        <v>296</v>
      </c>
      <c r="C182" s="14">
        <f>SUM(C183:C193)</f>
        <v>376698</v>
      </c>
      <c r="D182" s="14">
        <f aca="true" t="shared" si="10" ref="D182:N182">SUM(D183:D193)</f>
        <v>395979</v>
      </c>
      <c r="E182" s="14">
        <f>SUM(E183:E193)</f>
        <v>422278</v>
      </c>
      <c r="F182" s="14">
        <f t="shared" si="10"/>
        <v>562502</v>
      </c>
      <c r="G182" s="14">
        <f t="shared" si="10"/>
        <v>398489</v>
      </c>
      <c r="H182" s="14">
        <f t="shared" si="10"/>
        <v>547054</v>
      </c>
      <c r="I182" s="14">
        <f>SUM(I183:I193)</f>
        <v>477795</v>
      </c>
      <c r="J182" s="14">
        <f t="shared" si="10"/>
        <v>642188</v>
      </c>
      <c r="K182" s="14">
        <f t="shared" si="10"/>
        <v>495728</v>
      </c>
      <c r="L182" s="14">
        <f>SUM(L183:L193)</f>
        <v>586749</v>
      </c>
      <c r="M182" s="14">
        <f t="shared" si="10"/>
        <v>488956</v>
      </c>
      <c r="N182" s="14">
        <f t="shared" si="10"/>
        <v>0</v>
      </c>
    </row>
    <row r="183" spans="1:14" ht="12.75" customHeight="1">
      <c r="A183" s="9" t="s">
        <v>297</v>
      </c>
      <c r="B183" s="12" t="s">
        <v>57</v>
      </c>
      <c r="C183" s="22"/>
      <c r="D183" s="25"/>
      <c r="E183" s="22"/>
      <c r="F183" s="25"/>
      <c r="G183" s="22"/>
      <c r="H183" s="25"/>
      <c r="I183" s="22"/>
      <c r="J183" s="25"/>
      <c r="K183" s="22"/>
      <c r="L183" s="25"/>
      <c r="M183" s="51"/>
      <c r="N183" s="41"/>
    </row>
    <row r="184" spans="1:14" ht="12.75" customHeight="1">
      <c r="A184" s="9" t="s">
        <v>298</v>
      </c>
      <c r="B184" s="12" t="s">
        <v>58</v>
      </c>
      <c r="C184" s="22"/>
      <c r="D184" s="25"/>
      <c r="E184" s="22"/>
      <c r="F184" s="25"/>
      <c r="G184" s="22"/>
      <c r="H184" s="25"/>
      <c r="I184" s="22"/>
      <c r="J184" s="25"/>
      <c r="K184" s="22"/>
      <c r="L184" s="25"/>
      <c r="M184" s="51"/>
      <c r="N184" s="41"/>
    </row>
    <row r="185" spans="1:14" ht="12.75" customHeight="1">
      <c r="A185" s="9" t="s">
        <v>299</v>
      </c>
      <c r="B185" s="12" t="s">
        <v>59</v>
      </c>
      <c r="C185" s="22"/>
      <c r="D185" s="25"/>
      <c r="E185" s="22"/>
      <c r="F185" s="25"/>
      <c r="G185" s="22"/>
      <c r="H185" s="25"/>
      <c r="I185" s="22"/>
      <c r="J185" s="25"/>
      <c r="K185" s="22"/>
      <c r="L185" s="25"/>
      <c r="M185" s="51"/>
      <c r="N185" s="41"/>
    </row>
    <row r="186" spans="1:14" ht="12.75" customHeight="1">
      <c r="A186" s="9" t="s">
        <v>300</v>
      </c>
      <c r="B186" s="12" t="s">
        <v>60</v>
      </c>
      <c r="C186" s="22"/>
      <c r="D186" s="25"/>
      <c r="E186" s="22"/>
      <c r="F186" s="25"/>
      <c r="G186" s="22"/>
      <c r="H186" s="25"/>
      <c r="I186" s="22"/>
      <c r="J186" s="25"/>
      <c r="K186" s="22"/>
      <c r="L186" s="25"/>
      <c r="M186" s="51"/>
      <c r="N186" s="41"/>
    </row>
    <row r="187" spans="1:14" ht="12.75" customHeight="1">
      <c r="A187" s="9" t="s">
        <v>301</v>
      </c>
      <c r="B187" s="12" t="s">
        <v>302</v>
      </c>
      <c r="C187" s="22"/>
      <c r="D187" s="25"/>
      <c r="E187" s="22"/>
      <c r="F187" s="25"/>
      <c r="G187" s="22"/>
      <c r="H187" s="25"/>
      <c r="I187" s="22"/>
      <c r="J187" s="25"/>
      <c r="K187" s="22"/>
      <c r="L187" s="25"/>
      <c r="M187" s="51"/>
      <c r="N187" s="41"/>
    </row>
    <row r="188" spans="1:14" ht="12.75" customHeight="1">
      <c r="A188" s="9" t="s">
        <v>303</v>
      </c>
      <c r="B188" s="12" t="s">
        <v>304</v>
      </c>
      <c r="C188" s="22"/>
      <c r="D188" s="25"/>
      <c r="E188" s="22"/>
      <c r="F188" s="25"/>
      <c r="G188" s="22"/>
      <c r="H188" s="25"/>
      <c r="I188" s="22"/>
      <c r="J188" s="25"/>
      <c r="K188" s="22"/>
      <c r="L188" s="25"/>
      <c r="M188" s="51"/>
      <c r="N188" s="41"/>
    </row>
    <row r="189" spans="1:14" ht="12.75" customHeight="1">
      <c r="A189" s="9" t="s">
        <v>305</v>
      </c>
      <c r="B189" s="12" t="s">
        <v>61</v>
      </c>
      <c r="C189" s="22">
        <v>81816</v>
      </c>
      <c r="D189" s="25">
        <v>80510</v>
      </c>
      <c r="E189" s="22">
        <v>150006</v>
      </c>
      <c r="F189" s="25">
        <v>277140</v>
      </c>
      <c r="G189" s="22">
        <v>132762</v>
      </c>
      <c r="H189" s="25">
        <v>225040</v>
      </c>
      <c r="I189" s="22">
        <v>191124</v>
      </c>
      <c r="J189" s="25">
        <v>364680</v>
      </c>
      <c r="K189" s="22">
        <v>184186</v>
      </c>
      <c r="L189" s="25">
        <v>243791</v>
      </c>
      <c r="M189" s="51">
        <v>235010</v>
      </c>
      <c r="N189" s="41"/>
    </row>
    <row r="190" spans="1:14" ht="12.75" customHeight="1">
      <c r="A190" s="9" t="s">
        <v>306</v>
      </c>
      <c r="B190" s="12" t="s">
        <v>307</v>
      </c>
      <c r="C190" s="22"/>
      <c r="D190" s="25"/>
      <c r="E190" s="22"/>
      <c r="F190" s="25"/>
      <c r="G190" s="22"/>
      <c r="H190" s="25"/>
      <c r="I190" s="22"/>
      <c r="J190" s="25"/>
      <c r="K190" s="22"/>
      <c r="L190" s="25"/>
      <c r="M190" s="51"/>
      <c r="N190" s="41"/>
    </row>
    <row r="191" spans="1:14" ht="12.75" customHeight="1">
      <c r="A191" s="9" t="s">
        <v>308</v>
      </c>
      <c r="B191" s="12" t="s">
        <v>309</v>
      </c>
      <c r="C191" s="22"/>
      <c r="D191" s="25"/>
      <c r="E191" s="22"/>
      <c r="F191" s="25"/>
      <c r="G191" s="22"/>
      <c r="H191" s="25"/>
      <c r="I191" s="22"/>
      <c r="J191" s="25"/>
      <c r="K191" s="22"/>
      <c r="L191" s="25"/>
      <c r="M191" s="51"/>
      <c r="N191" s="41"/>
    </row>
    <row r="192" spans="1:14" ht="12.75" customHeight="1">
      <c r="A192" s="9" t="s">
        <v>310</v>
      </c>
      <c r="B192" s="12" t="s">
        <v>311</v>
      </c>
      <c r="C192" s="22"/>
      <c r="D192" s="25"/>
      <c r="E192" s="22"/>
      <c r="F192" s="25"/>
      <c r="G192" s="22"/>
      <c r="H192" s="25"/>
      <c r="I192" s="22"/>
      <c r="J192" s="25"/>
      <c r="K192" s="22"/>
      <c r="L192" s="25"/>
      <c r="M192" s="51"/>
      <c r="N192" s="41"/>
    </row>
    <row r="193" spans="1:14" ht="12.75" customHeight="1">
      <c r="A193" s="9" t="s">
        <v>312</v>
      </c>
      <c r="B193" s="12" t="s">
        <v>1</v>
      </c>
      <c r="C193" s="22">
        <v>294882</v>
      </c>
      <c r="D193" s="25">
        <v>315469</v>
      </c>
      <c r="E193" s="22">
        <v>272272</v>
      </c>
      <c r="F193" s="25">
        <v>285362</v>
      </c>
      <c r="G193" s="22">
        <v>265727</v>
      </c>
      <c r="H193" s="25">
        <v>322014</v>
      </c>
      <c r="I193" s="22">
        <v>286671</v>
      </c>
      <c r="J193" s="25">
        <v>277508</v>
      </c>
      <c r="K193" s="22">
        <v>311542</v>
      </c>
      <c r="L193" s="25">
        <v>342958</v>
      </c>
      <c r="M193" s="51">
        <v>253946</v>
      </c>
      <c r="N193" s="41"/>
    </row>
    <row r="194" spans="1:14" ht="12.75" customHeight="1">
      <c r="A194" s="10" t="s">
        <v>313</v>
      </c>
      <c r="B194" s="13" t="s">
        <v>314</v>
      </c>
      <c r="C194" s="14">
        <f>SUM(C195:C201)</f>
        <v>0</v>
      </c>
      <c r="D194" s="14">
        <f aca="true" t="shared" si="11" ref="D194:N194">SUM(D195:D201)</f>
        <v>34206343</v>
      </c>
      <c r="E194" s="14">
        <f t="shared" si="11"/>
        <v>0</v>
      </c>
      <c r="F194" s="14">
        <f t="shared" si="11"/>
        <v>0</v>
      </c>
      <c r="G194" s="14">
        <f t="shared" si="11"/>
        <v>0</v>
      </c>
      <c r="H194" s="14">
        <f t="shared" si="11"/>
        <v>47398436</v>
      </c>
      <c r="I194" s="14">
        <f t="shared" si="11"/>
        <v>0</v>
      </c>
      <c r="J194" s="14">
        <f t="shared" si="11"/>
        <v>42085611</v>
      </c>
      <c r="K194" s="14">
        <f t="shared" si="11"/>
        <v>0</v>
      </c>
      <c r="L194" s="14"/>
      <c r="M194" s="14">
        <f t="shared" si="11"/>
        <v>0</v>
      </c>
      <c r="N194" s="14">
        <f t="shared" si="11"/>
        <v>0</v>
      </c>
    </row>
    <row r="195" spans="1:14" ht="12.75" customHeight="1">
      <c r="A195" s="9" t="s">
        <v>315</v>
      </c>
      <c r="B195" s="12" t="s">
        <v>316</v>
      </c>
      <c r="C195" s="22"/>
      <c r="D195" s="25"/>
      <c r="E195" s="22"/>
      <c r="F195" s="25"/>
      <c r="G195" s="22"/>
      <c r="H195" s="25"/>
      <c r="I195" s="22"/>
      <c r="J195" s="25"/>
      <c r="K195" s="22"/>
      <c r="L195" s="25"/>
      <c r="M195" s="51"/>
      <c r="N195" s="41"/>
    </row>
    <row r="196" spans="1:14" ht="12.75" customHeight="1">
      <c r="A196" s="9" t="s">
        <v>317</v>
      </c>
      <c r="B196" s="12" t="s">
        <v>318</v>
      </c>
      <c r="C196" s="22"/>
      <c r="D196" s="25"/>
      <c r="E196" s="22"/>
      <c r="F196" s="25"/>
      <c r="G196" s="22"/>
      <c r="H196" s="25"/>
      <c r="I196" s="22"/>
      <c r="J196" s="25"/>
      <c r="K196" s="22"/>
      <c r="L196" s="25"/>
      <c r="M196" s="51"/>
      <c r="N196" s="41"/>
    </row>
    <row r="197" spans="1:14" ht="12.75" customHeight="1">
      <c r="A197" s="9" t="s">
        <v>319</v>
      </c>
      <c r="B197" s="12" t="s">
        <v>320</v>
      </c>
      <c r="C197" s="22"/>
      <c r="D197" s="25"/>
      <c r="E197" s="22"/>
      <c r="F197" s="25"/>
      <c r="G197" s="22"/>
      <c r="H197" s="25"/>
      <c r="I197" s="22"/>
      <c r="J197" s="25"/>
      <c r="K197" s="22"/>
      <c r="L197" s="25"/>
      <c r="M197" s="51"/>
      <c r="N197" s="41"/>
    </row>
    <row r="198" spans="1:14" ht="12.75" customHeight="1">
      <c r="A198" s="9" t="s">
        <v>321</v>
      </c>
      <c r="B198" s="12" t="s">
        <v>322</v>
      </c>
      <c r="C198" s="22"/>
      <c r="D198" s="25"/>
      <c r="E198" s="22"/>
      <c r="F198" s="25"/>
      <c r="G198" s="22"/>
      <c r="H198" s="25"/>
      <c r="I198" s="22"/>
      <c r="J198" s="25"/>
      <c r="K198" s="22"/>
      <c r="L198" s="25"/>
      <c r="M198" s="51"/>
      <c r="N198" s="41"/>
    </row>
    <row r="199" spans="1:14" ht="12.75" customHeight="1">
      <c r="A199" s="9" t="s">
        <v>323</v>
      </c>
      <c r="B199" s="12" t="s">
        <v>62</v>
      </c>
      <c r="C199" s="22"/>
      <c r="D199" s="25"/>
      <c r="E199" s="22"/>
      <c r="F199" s="25"/>
      <c r="G199" s="22"/>
      <c r="H199" s="25"/>
      <c r="I199" s="22"/>
      <c r="J199" s="25"/>
      <c r="K199" s="22"/>
      <c r="L199" s="25"/>
      <c r="M199" s="51"/>
      <c r="N199" s="41"/>
    </row>
    <row r="200" spans="1:14" ht="12.75" customHeight="1">
      <c r="A200" s="9" t="s">
        <v>324</v>
      </c>
      <c r="B200" s="12" t="s">
        <v>325</v>
      </c>
      <c r="C200" s="22"/>
      <c r="D200" s="25"/>
      <c r="E200" s="22"/>
      <c r="F200" s="25"/>
      <c r="G200" s="22"/>
      <c r="H200" s="25"/>
      <c r="I200" s="22"/>
      <c r="J200" s="25"/>
      <c r="K200" s="22"/>
      <c r="L200" s="25"/>
      <c r="M200" s="51"/>
      <c r="N200" s="41"/>
    </row>
    <row r="201" spans="1:14" ht="12.75" customHeight="1">
      <c r="A201" s="9" t="s">
        <v>326</v>
      </c>
      <c r="B201" s="12" t="s">
        <v>1</v>
      </c>
      <c r="C201" s="22"/>
      <c r="D201" s="25">
        <v>34206343</v>
      </c>
      <c r="E201" s="22"/>
      <c r="F201" s="25"/>
      <c r="G201" s="22"/>
      <c r="H201" s="25">
        <v>47398436</v>
      </c>
      <c r="I201" s="22"/>
      <c r="J201" s="25">
        <v>42085611</v>
      </c>
      <c r="K201" s="22"/>
      <c r="L201" s="25"/>
      <c r="M201" s="51"/>
      <c r="N201" s="41"/>
    </row>
    <row r="202" spans="1:14" ht="12.75" customHeight="1">
      <c r="A202" s="10" t="s">
        <v>327</v>
      </c>
      <c r="B202" s="13" t="s">
        <v>328</v>
      </c>
      <c r="C202" s="14">
        <f>SUM(C203)</f>
        <v>0</v>
      </c>
      <c r="D202" s="14">
        <f aca="true" t="shared" si="12" ref="D202:N202">SUM(D203)</f>
        <v>0</v>
      </c>
      <c r="E202" s="14">
        <f t="shared" si="12"/>
        <v>865137</v>
      </c>
      <c r="F202" s="14">
        <f t="shared" si="12"/>
        <v>0</v>
      </c>
      <c r="G202" s="14">
        <f t="shared" si="12"/>
        <v>1294658</v>
      </c>
      <c r="H202" s="14">
        <f t="shared" si="12"/>
        <v>0</v>
      </c>
      <c r="I202" s="14">
        <f t="shared" si="12"/>
        <v>0</v>
      </c>
      <c r="J202" s="14">
        <f t="shared" si="12"/>
        <v>0</v>
      </c>
      <c r="K202" s="14">
        <f t="shared" si="12"/>
        <v>0</v>
      </c>
      <c r="L202" s="14"/>
      <c r="M202" s="14">
        <f t="shared" si="12"/>
        <v>0</v>
      </c>
      <c r="N202" s="14">
        <f t="shared" si="12"/>
        <v>0</v>
      </c>
    </row>
    <row r="203" spans="1:14" ht="12.75" customHeight="1">
      <c r="A203" s="9" t="s">
        <v>329</v>
      </c>
      <c r="B203" s="12" t="s">
        <v>330</v>
      </c>
      <c r="C203" s="22"/>
      <c r="D203" s="25"/>
      <c r="E203" s="22">
        <v>865137</v>
      </c>
      <c r="F203" s="25"/>
      <c r="G203" s="22">
        <v>1294658</v>
      </c>
      <c r="H203" s="25"/>
      <c r="I203" s="22"/>
      <c r="J203" s="25"/>
      <c r="K203" s="22"/>
      <c r="L203" s="25"/>
      <c r="M203" s="51"/>
      <c r="N203" s="41"/>
    </row>
    <row r="204" spans="1:14" ht="12.75" customHeight="1">
      <c r="A204" s="10" t="s">
        <v>331</v>
      </c>
      <c r="B204" s="13" t="s">
        <v>332</v>
      </c>
      <c r="C204" s="14">
        <f>SUM(C205:C210)</f>
        <v>12028888</v>
      </c>
      <c r="D204" s="14">
        <f aca="true" t="shared" si="13" ref="D204:N204">SUM(D205:D210)</f>
        <v>0</v>
      </c>
      <c r="E204" s="14">
        <f>SUM(E205:E210)</f>
        <v>63491372</v>
      </c>
      <c r="F204" s="14">
        <f t="shared" si="13"/>
        <v>30803623</v>
      </c>
      <c r="G204" s="14">
        <f t="shared" si="13"/>
        <v>33966699</v>
      </c>
      <c r="H204" s="14">
        <f t="shared" si="13"/>
        <v>39000</v>
      </c>
      <c r="I204" s="14">
        <f>SUM(I205:I210)</f>
        <v>40584682</v>
      </c>
      <c r="J204" s="14">
        <f t="shared" si="13"/>
        <v>0</v>
      </c>
      <c r="K204" s="14">
        <f t="shared" si="13"/>
        <v>60767267</v>
      </c>
      <c r="L204" s="14">
        <f>SUM(L205:L210)</f>
        <v>109581449</v>
      </c>
      <c r="M204" s="14">
        <f t="shared" si="13"/>
        <v>61327658</v>
      </c>
      <c r="N204" s="14">
        <f t="shared" si="13"/>
        <v>0</v>
      </c>
    </row>
    <row r="205" spans="1:14" ht="12.75" customHeight="1">
      <c r="A205" s="9" t="s">
        <v>333</v>
      </c>
      <c r="B205" s="12" t="s">
        <v>334</v>
      </c>
      <c r="C205" s="22"/>
      <c r="D205" s="25"/>
      <c r="E205" s="22"/>
      <c r="F205" s="25"/>
      <c r="G205" s="22"/>
      <c r="H205" s="25"/>
      <c r="I205" s="22"/>
      <c r="J205" s="25"/>
      <c r="K205" s="22"/>
      <c r="L205" s="25"/>
      <c r="M205" s="51"/>
      <c r="N205" s="41"/>
    </row>
    <row r="206" spans="1:14" ht="12.75" customHeight="1">
      <c r="A206" s="9" t="s">
        <v>335</v>
      </c>
      <c r="B206" s="12" t="s">
        <v>63</v>
      </c>
      <c r="C206" s="22">
        <v>225863</v>
      </c>
      <c r="D206" s="25"/>
      <c r="E206" s="22"/>
      <c r="F206" s="25">
        <v>107550</v>
      </c>
      <c r="G206" s="22">
        <v>281140</v>
      </c>
      <c r="H206" s="25"/>
      <c r="I206" s="22">
        <v>9800</v>
      </c>
      <c r="J206" s="25"/>
      <c r="K206" s="22">
        <v>416852</v>
      </c>
      <c r="L206" s="25">
        <v>437208</v>
      </c>
      <c r="M206" s="51"/>
      <c r="N206" s="41"/>
    </row>
    <row r="207" spans="1:14" ht="12.75" customHeight="1">
      <c r="A207" s="9" t="s">
        <v>336</v>
      </c>
      <c r="B207" s="12" t="s">
        <v>337</v>
      </c>
      <c r="C207" s="22"/>
      <c r="D207" s="25"/>
      <c r="E207" s="22"/>
      <c r="F207" s="25"/>
      <c r="G207" s="22"/>
      <c r="H207" s="25"/>
      <c r="I207" s="22"/>
      <c r="J207" s="25"/>
      <c r="K207" s="22"/>
      <c r="L207" s="25"/>
      <c r="M207" s="51"/>
      <c r="N207" s="41"/>
    </row>
    <row r="208" spans="1:14" ht="12.75" customHeight="1">
      <c r="A208" s="9" t="s">
        <v>338</v>
      </c>
      <c r="B208" s="12" t="s">
        <v>339</v>
      </c>
      <c r="C208" s="22"/>
      <c r="D208" s="25"/>
      <c r="E208" s="22"/>
      <c r="F208" s="25"/>
      <c r="G208" s="22"/>
      <c r="H208" s="25"/>
      <c r="I208" s="22"/>
      <c r="J208" s="25"/>
      <c r="K208" s="22"/>
      <c r="L208" s="25"/>
      <c r="M208" s="51"/>
      <c r="N208" s="41"/>
    </row>
    <row r="209" spans="1:14" ht="12.75" customHeight="1">
      <c r="A209" s="9" t="s">
        <v>340</v>
      </c>
      <c r="B209" s="12" t="s">
        <v>341</v>
      </c>
      <c r="C209" s="22"/>
      <c r="D209" s="25"/>
      <c r="E209" s="22"/>
      <c r="F209" s="25"/>
      <c r="G209" s="22"/>
      <c r="H209" s="25"/>
      <c r="I209" s="22"/>
      <c r="J209" s="25"/>
      <c r="K209" s="22">
        <v>833000</v>
      </c>
      <c r="L209" s="25"/>
      <c r="M209" s="51"/>
      <c r="N209" s="41"/>
    </row>
    <row r="210" spans="1:14" ht="12.75" customHeight="1">
      <c r="A210" s="9" t="s">
        <v>342</v>
      </c>
      <c r="B210" s="12" t="s">
        <v>1</v>
      </c>
      <c r="C210" s="22">
        <v>11803025</v>
      </c>
      <c r="D210" s="25"/>
      <c r="E210" s="22">
        <v>63491372</v>
      </c>
      <c r="F210" s="25">
        <v>30696073</v>
      </c>
      <c r="G210" s="22">
        <v>33685559</v>
      </c>
      <c r="H210" s="25">
        <v>39000</v>
      </c>
      <c r="I210" s="22">
        <v>40574882</v>
      </c>
      <c r="J210" s="25"/>
      <c r="K210" s="22">
        <v>59517415</v>
      </c>
      <c r="L210" s="25">
        <v>109144241</v>
      </c>
      <c r="M210" s="51">
        <v>61327658</v>
      </c>
      <c r="N210" s="41"/>
    </row>
    <row r="211" spans="1:14" ht="12.75" customHeight="1">
      <c r="A211" s="10" t="s">
        <v>343</v>
      </c>
      <c r="B211" s="13" t="s">
        <v>344</v>
      </c>
      <c r="C211" s="14">
        <f>SUM(C212:C216)</f>
        <v>0</v>
      </c>
      <c r="D211" s="14">
        <f aca="true" t="shared" si="14" ref="D211:M211">SUM(D212:D216)</f>
        <v>0</v>
      </c>
      <c r="E211" s="14">
        <f t="shared" si="14"/>
        <v>0</v>
      </c>
      <c r="F211" s="14">
        <f t="shared" si="14"/>
        <v>0</v>
      </c>
      <c r="G211" s="14">
        <f t="shared" si="14"/>
        <v>0</v>
      </c>
      <c r="H211" s="14">
        <f t="shared" si="14"/>
        <v>0</v>
      </c>
      <c r="I211" s="14">
        <f>SUM(I212:I216)</f>
        <v>1558305</v>
      </c>
      <c r="J211" s="14">
        <f t="shared" si="14"/>
        <v>0</v>
      </c>
      <c r="K211" s="14">
        <f t="shared" si="14"/>
        <v>280000</v>
      </c>
      <c r="L211" s="14"/>
      <c r="M211" s="14">
        <f t="shared" si="14"/>
        <v>0</v>
      </c>
      <c r="N211" s="14"/>
    </row>
    <row r="212" spans="1:14" ht="12.75" customHeight="1">
      <c r="A212" s="9" t="s">
        <v>345</v>
      </c>
      <c r="B212" s="12" t="s">
        <v>64</v>
      </c>
      <c r="C212" s="22"/>
      <c r="D212" s="25"/>
      <c r="E212" s="22"/>
      <c r="F212" s="25"/>
      <c r="G212" s="22"/>
      <c r="H212" s="25"/>
      <c r="I212" s="22"/>
      <c r="J212" s="25"/>
      <c r="K212" s="22"/>
      <c r="L212" s="25"/>
      <c r="M212" s="51"/>
      <c r="N212" s="41"/>
    </row>
    <row r="213" spans="1:14" ht="12.75" customHeight="1">
      <c r="A213" s="9" t="s">
        <v>346</v>
      </c>
      <c r="B213" s="12" t="s">
        <v>347</v>
      </c>
      <c r="C213" s="22"/>
      <c r="D213" s="25"/>
      <c r="E213" s="22"/>
      <c r="F213" s="25"/>
      <c r="G213" s="22"/>
      <c r="H213" s="25"/>
      <c r="I213" s="22"/>
      <c r="J213" s="25"/>
      <c r="K213" s="22"/>
      <c r="L213" s="25"/>
      <c r="M213" s="51"/>
      <c r="N213" s="41"/>
    </row>
    <row r="214" spans="1:14" ht="12.75" customHeight="1">
      <c r="A214" s="9" t="s">
        <v>348</v>
      </c>
      <c r="B214" s="12" t="s">
        <v>349</v>
      </c>
      <c r="C214" s="22"/>
      <c r="D214" s="25"/>
      <c r="E214" s="22"/>
      <c r="F214" s="25"/>
      <c r="G214" s="22"/>
      <c r="H214" s="25"/>
      <c r="I214" s="22"/>
      <c r="J214" s="25"/>
      <c r="K214" s="22"/>
      <c r="L214" s="25"/>
      <c r="M214" s="51"/>
      <c r="N214" s="41"/>
    </row>
    <row r="215" spans="1:14" ht="12.75" customHeight="1">
      <c r="A215" s="9" t="s">
        <v>350</v>
      </c>
      <c r="B215" s="12" t="s">
        <v>351</v>
      </c>
      <c r="C215" s="22"/>
      <c r="D215" s="25"/>
      <c r="E215" s="22"/>
      <c r="F215" s="25"/>
      <c r="G215" s="22"/>
      <c r="H215" s="25"/>
      <c r="I215" s="22"/>
      <c r="J215" s="25"/>
      <c r="K215" s="22"/>
      <c r="L215" s="25"/>
      <c r="M215" s="51"/>
      <c r="N215" s="41"/>
    </row>
    <row r="216" spans="1:14" ht="12.75" customHeight="1">
      <c r="A216" s="9" t="s">
        <v>352</v>
      </c>
      <c r="B216" s="12" t="s">
        <v>1</v>
      </c>
      <c r="C216" s="22"/>
      <c r="D216" s="25"/>
      <c r="E216" s="22"/>
      <c r="F216" s="25"/>
      <c r="G216" s="22"/>
      <c r="H216" s="25"/>
      <c r="I216" s="22">
        <v>1558305</v>
      </c>
      <c r="J216" s="25"/>
      <c r="K216" s="22">
        <v>280000</v>
      </c>
      <c r="L216" s="25"/>
      <c r="M216" s="51"/>
      <c r="N216" s="41"/>
    </row>
    <row r="217" spans="1:15" ht="12.75" customHeight="1">
      <c r="A217" s="10" t="s">
        <v>353</v>
      </c>
      <c r="B217" s="13" t="s">
        <v>354</v>
      </c>
      <c r="C217" s="14">
        <f>SUM(C218:C219)</f>
        <v>0</v>
      </c>
      <c r="D217" s="14">
        <f aca="true" t="shared" si="15" ref="D217:N217">SUM(D218:D219)</f>
        <v>0</v>
      </c>
      <c r="E217" s="14">
        <f t="shared" si="15"/>
        <v>0</v>
      </c>
      <c r="F217" s="14">
        <f t="shared" si="15"/>
        <v>0</v>
      </c>
      <c r="G217" s="14">
        <f t="shared" si="15"/>
        <v>0</v>
      </c>
      <c r="H217" s="14">
        <f t="shared" si="15"/>
        <v>0</v>
      </c>
      <c r="I217" s="14">
        <f t="shared" si="15"/>
        <v>0</v>
      </c>
      <c r="J217" s="14">
        <f t="shared" si="15"/>
        <v>0</v>
      </c>
      <c r="K217" s="14">
        <f t="shared" si="15"/>
        <v>0</v>
      </c>
      <c r="L217" s="14"/>
      <c r="M217" s="14">
        <f t="shared" si="15"/>
        <v>0</v>
      </c>
      <c r="N217" s="14">
        <f t="shared" si="15"/>
        <v>0</v>
      </c>
      <c r="O217" s="14"/>
    </row>
    <row r="218" spans="1:14" ht="12.75" customHeight="1">
      <c r="A218" s="9" t="s">
        <v>355</v>
      </c>
      <c r="B218" s="12" t="s">
        <v>356</v>
      </c>
      <c r="C218" s="22"/>
      <c r="D218" s="25"/>
      <c r="E218" s="22"/>
      <c r="F218" s="25"/>
      <c r="G218" s="22"/>
      <c r="H218" s="25"/>
      <c r="I218" s="22"/>
      <c r="J218" s="25"/>
      <c r="K218" s="22"/>
      <c r="L218" s="25"/>
      <c r="M218" s="51"/>
      <c r="N218" s="41"/>
    </row>
    <row r="219" spans="1:14" ht="12.75" customHeight="1">
      <c r="A219" s="9" t="s">
        <v>357</v>
      </c>
      <c r="B219" s="12" t="s">
        <v>358</v>
      </c>
      <c r="C219" s="22"/>
      <c r="D219" s="25"/>
      <c r="E219" s="22"/>
      <c r="F219" s="25"/>
      <c r="G219" s="22"/>
      <c r="H219" s="25"/>
      <c r="I219" s="22"/>
      <c r="J219" s="25"/>
      <c r="K219" s="22"/>
      <c r="L219" s="25"/>
      <c r="M219" s="51"/>
      <c r="N219" s="41"/>
    </row>
    <row r="220" spans="1:14" ht="12.75" customHeight="1">
      <c r="A220" s="10" t="s">
        <v>359</v>
      </c>
      <c r="B220" s="13" t="s">
        <v>360</v>
      </c>
      <c r="C220" s="14">
        <f>SUM(C221:C243)</f>
        <v>0</v>
      </c>
      <c r="D220" s="14">
        <f aca="true" t="shared" si="16" ref="D220:N220">SUM(D221:D243)</f>
        <v>0</v>
      </c>
      <c r="E220" s="14">
        <f t="shared" si="16"/>
        <v>0</v>
      </c>
      <c r="F220" s="14">
        <f t="shared" si="16"/>
        <v>0</v>
      </c>
      <c r="G220" s="14">
        <f t="shared" si="16"/>
        <v>0</v>
      </c>
      <c r="H220" s="14">
        <f t="shared" si="16"/>
        <v>0</v>
      </c>
      <c r="I220" s="14">
        <f t="shared" si="16"/>
        <v>0</v>
      </c>
      <c r="J220" s="14">
        <f t="shared" si="16"/>
        <v>0</v>
      </c>
      <c r="K220" s="14">
        <f t="shared" si="16"/>
        <v>0</v>
      </c>
      <c r="L220" s="14"/>
      <c r="M220" s="14">
        <f t="shared" si="16"/>
        <v>0</v>
      </c>
      <c r="N220" s="14">
        <f t="shared" si="16"/>
        <v>0</v>
      </c>
    </row>
    <row r="221" spans="1:14" ht="12.75" customHeight="1">
      <c r="A221" s="9" t="s">
        <v>361</v>
      </c>
      <c r="B221" s="12" t="s">
        <v>362</v>
      </c>
      <c r="C221" s="22"/>
      <c r="D221" s="25"/>
      <c r="E221" s="22"/>
      <c r="F221" s="25"/>
      <c r="G221" s="22"/>
      <c r="H221" s="25"/>
      <c r="I221" s="22"/>
      <c r="J221" s="25"/>
      <c r="K221" s="22"/>
      <c r="L221" s="25"/>
      <c r="M221" s="51"/>
      <c r="N221" s="41"/>
    </row>
    <row r="222" spans="1:14" ht="12.75" customHeight="1">
      <c r="A222" s="9" t="s">
        <v>363</v>
      </c>
      <c r="B222" s="12" t="s">
        <v>364</v>
      </c>
      <c r="C222" s="22"/>
      <c r="D222" s="25"/>
      <c r="E222" s="22"/>
      <c r="F222" s="25"/>
      <c r="G222" s="22"/>
      <c r="H222" s="25"/>
      <c r="I222" s="22"/>
      <c r="J222" s="25"/>
      <c r="K222" s="22"/>
      <c r="L222" s="25"/>
      <c r="M222" s="51"/>
      <c r="N222" s="41"/>
    </row>
    <row r="223" spans="1:14" ht="12.75" customHeight="1">
      <c r="A223" s="9" t="s">
        <v>365</v>
      </c>
      <c r="B223" s="12" t="s">
        <v>366</v>
      </c>
      <c r="C223" s="22"/>
      <c r="D223" s="25"/>
      <c r="E223" s="22"/>
      <c r="F223" s="25"/>
      <c r="G223" s="22"/>
      <c r="H223" s="25"/>
      <c r="I223" s="22"/>
      <c r="J223" s="25"/>
      <c r="K223" s="22"/>
      <c r="L223" s="25"/>
      <c r="M223" s="51"/>
      <c r="N223" s="41"/>
    </row>
    <row r="224" spans="1:14" ht="12.75" customHeight="1">
      <c r="A224" s="9" t="s">
        <v>367</v>
      </c>
      <c r="B224" s="12" t="s">
        <v>368</v>
      </c>
      <c r="C224" s="22"/>
      <c r="D224" s="25"/>
      <c r="E224" s="22"/>
      <c r="F224" s="25"/>
      <c r="G224" s="22"/>
      <c r="H224" s="25"/>
      <c r="I224" s="22"/>
      <c r="J224" s="25"/>
      <c r="K224" s="22"/>
      <c r="L224" s="25"/>
      <c r="M224" s="51"/>
      <c r="N224" s="41"/>
    </row>
    <row r="225" spans="1:14" ht="12.75" customHeight="1">
      <c r="A225" s="9" t="s">
        <v>369</v>
      </c>
      <c r="B225" s="12" t="s">
        <v>370</v>
      </c>
      <c r="C225" s="22"/>
      <c r="D225" s="25"/>
      <c r="E225" s="22"/>
      <c r="F225" s="25"/>
      <c r="G225" s="22"/>
      <c r="H225" s="25"/>
      <c r="I225" s="22"/>
      <c r="J225" s="25"/>
      <c r="K225" s="22"/>
      <c r="L225" s="25"/>
      <c r="M225" s="51"/>
      <c r="N225" s="41"/>
    </row>
    <row r="226" spans="1:14" ht="12.75" customHeight="1">
      <c r="A226" s="9" t="s">
        <v>371</v>
      </c>
      <c r="B226" s="12" t="s">
        <v>65</v>
      </c>
      <c r="C226" s="22"/>
      <c r="D226" s="25"/>
      <c r="E226" s="22"/>
      <c r="F226" s="25"/>
      <c r="G226" s="22"/>
      <c r="H226" s="25"/>
      <c r="I226" s="22"/>
      <c r="J226" s="25"/>
      <c r="K226" s="22"/>
      <c r="L226" s="25"/>
      <c r="M226" s="51"/>
      <c r="N226" s="41"/>
    </row>
    <row r="227" spans="1:14" ht="12.75" customHeight="1">
      <c r="A227" s="9" t="s">
        <v>372</v>
      </c>
      <c r="B227" s="12" t="s">
        <v>66</v>
      </c>
      <c r="C227" s="22"/>
      <c r="D227" s="25"/>
      <c r="E227" s="22"/>
      <c r="F227" s="25"/>
      <c r="G227" s="22"/>
      <c r="H227" s="25"/>
      <c r="I227" s="22"/>
      <c r="J227" s="25"/>
      <c r="K227" s="22"/>
      <c r="L227" s="25"/>
      <c r="M227" s="51"/>
      <c r="N227" s="41"/>
    </row>
    <row r="228" spans="1:14" ht="12.75" customHeight="1">
      <c r="A228" s="9" t="s">
        <v>373</v>
      </c>
      <c r="B228" s="12" t="s">
        <v>374</v>
      </c>
      <c r="C228" s="22"/>
      <c r="D228" s="25"/>
      <c r="E228" s="22"/>
      <c r="F228" s="25"/>
      <c r="G228" s="22"/>
      <c r="H228" s="25"/>
      <c r="I228" s="22"/>
      <c r="J228" s="25"/>
      <c r="K228" s="22"/>
      <c r="L228" s="25"/>
      <c r="M228" s="51"/>
      <c r="N228" s="41"/>
    </row>
    <row r="229" spans="1:14" ht="12.75" customHeight="1">
      <c r="A229" s="9" t="s">
        <v>375</v>
      </c>
      <c r="B229" s="12" t="s">
        <v>376</v>
      </c>
      <c r="C229" s="22"/>
      <c r="D229" s="25"/>
      <c r="E229" s="22"/>
      <c r="F229" s="25"/>
      <c r="G229" s="22"/>
      <c r="H229" s="25"/>
      <c r="I229" s="22"/>
      <c r="J229" s="25"/>
      <c r="K229" s="22"/>
      <c r="L229" s="25"/>
      <c r="M229" s="51"/>
      <c r="N229" s="41"/>
    </row>
    <row r="230" spans="1:14" ht="12.75" customHeight="1">
      <c r="A230" s="9" t="s">
        <v>377</v>
      </c>
      <c r="B230" s="12" t="s">
        <v>378</v>
      </c>
      <c r="C230" s="22"/>
      <c r="D230" s="25"/>
      <c r="E230" s="22"/>
      <c r="F230" s="25"/>
      <c r="G230" s="22"/>
      <c r="H230" s="25"/>
      <c r="I230" s="22"/>
      <c r="J230" s="25"/>
      <c r="K230" s="22"/>
      <c r="L230" s="25"/>
      <c r="M230" s="51"/>
      <c r="N230" s="41"/>
    </row>
    <row r="231" spans="1:14" ht="12.75" customHeight="1">
      <c r="A231" s="9" t="s">
        <v>379</v>
      </c>
      <c r="B231" s="12" t="s">
        <v>380</v>
      </c>
      <c r="C231" s="22"/>
      <c r="D231" s="25"/>
      <c r="E231" s="22"/>
      <c r="F231" s="25"/>
      <c r="G231" s="22"/>
      <c r="H231" s="25"/>
      <c r="I231" s="22"/>
      <c r="J231" s="25"/>
      <c r="K231" s="22"/>
      <c r="L231" s="25"/>
      <c r="M231" s="51"/>
      <c r="N231" s="41"/>
    </row>
    <row r="232" spans="1:14" ht="12.75" customHeight="1">
      <c r="A232" s="9" t="s">
        <v>381</v>
      </c>
      <c r="B232" s="12" t="s">
        <v>382</v>
      </c>
      <c r="C232" s="22"/>
      <c r="D232" s="25"/>
      <c r="E232" s="22"/>
      <c r="F232" s="25"/>
      <c r="G232" s="22"/>
      <c r="H232" s="25"/>
      <c r="I232" s="22"/>
      <c r="J232" s="25"/>
      <c r="K232" s="22"/>
      <c r="L232" s="25"/>
      <c r="M232" s="51"/>
      <c r="N232" s="41"/>
    </row>
    <row r="233" spans="1:14" ht="12.75" customHeight="1">
      <c r="A233" s="9" t="s">
        <v>383</v>
      </c>
      <c r="B233" s="12" t="s">
        <v>384</v>
      </c>
      <c r="C233" s="22"/>
      <c r="D233" s="25"/>
      <c r="E233" s="22"/>
      <c r="F233" s="25"/>
      <c r="G233" s="22"/>
      <c r="H233" s="25"/>
      <c r="I233" s="22"/>
      <c r="J233" s="25"/>
      <c r="K233" s="22"/>
      <c r="L233" s="25"/>
      <c r="M233" s="51"/>
      <c r="N233" s="41"/>
    </row>
    <row r="234" spans="1:14" ht="12.75" customHeight="1">
      <c r="A234" s="9" t="s">
        <v>385</v>
      </c>
      <c r="B234" s="12" t="s">
        <v>386</v>
      </c>
      <c r="C234" s="22"/>
      <c r="D234" s="25"/>
      <c r="E234" s="22"/>
      <c r="F234" s="25"/>
      <c r="G234" s="22"/>
      <c r="H234" s="25"/>
      <c r="I234" s="22"/>
      <c r="J234" s="25"/>
      <c r="K234" s="22"/>
      <c r="L234" s="25"/>
      <c r="M234" s="51"/>
      <c r="N234" s="41"/>
    </row>
    <row r="235" spans="1:14" ht="12.75" customHeight="1">
      <c r="A235" s="9" t="s">
        <v>387</v>
      </c>
      <c r="B235" s="12" t="s">
        <v>388</v>
      </c>
      <c r="C235" s="22"/>
      <c r="D235" s="25"/>
      <c r="E235" s="22"/>
      <c r="F235" s="25"/>
      <c r="G235" s="22"/>
      <c r="H235" s="25"/>
      <c r="I235" s="22"/>
      <c r="J235" s="25"/>
      <c r="K235" s="22"/>
      <c r="L235" s="25"/>
      <c r="M235" s="51"/>
      <c r="N235" s="41"/>
    </row>
    <row r="236" spans="1:14" ht="12.75" customHeight="1">
      <c r="A236" s="9" t="s">
        <v>389</v>
      </c>
      <c r="B236" s="12" t="s">
        <v>67</v>
      </c>
      <c r="C236" s="22"/>
      <c r="D236" s="25"/>
      <c r="E236" s="22"/>
      <c r="F236" s="25"/>
      <c r="G236" s="22"/>
      <c r="H236" s="25"/>
      <c r="I236" s="22"/>
      <c r="J236" s="25"/>
      <c r="K236" s="22"/>
      <c r="L236" s="25"/>
      <c r="M236" s="51"/>
      <c r="N236" s="41"/>
    </row>
    <row r="237" spans="1:14" ht="12.75" customHeight="1">
      <c r="A237" s="9" t="s">
        <v>390</v>
      </c>
      <c r="B237" s="12" t="s">
        <v>391</v>
      </c>
      <c r="C237" s="22"/>
      <c r="D237" s="25"/>
      <c r="E237" s="22"/>
      <c r="F237" s="25"/>
      <c r="G237" s="22"/>
      <c r="H237" s="25"/>
      <c r="I237" s="22"/>
      <c r="J237" s="25"/>
      <c r="K237" s="22"/>
      <c r="L237" s="25"/>
      <c r="M237" s="51"/>
      <c r="N237" s="41"/>
    </row>
    <row r="238" spans="1:14" ht="12.75" customHeight="1">
      <c r="A238" s="9" t="s">
        <v>392</v>
      </c>
      <c r="B238" s="12" t="s">
        <v>393</v>
      </c>
      <c r="C238" s="22"/>
      <c r="D238" s="25"/>
      <c r="E238" s="22"/>
      <c r="F238" s="25"/>
      <c r="G238" s="22"/>
      <c r="H238" s="25"/>
      <c r="I238" s="22"/>
      <c r="J238" s="25"/>
      <c r="K238" s="22"/>
      <c r="L238" s="25"/>
      <c r="M238" s="51"/>
      <c r="N238" s="41"/>
    </row>
    <row r="239" spans="1:14" ht="12.75" customHeight="1">
      <c r="A239" s="9" t="s">
        <v>394</v>
      </c>
      <c r="B239" s="12" t="s">
        <v>376</v>
      </c>
      <c r="C239" s="22"/>
      <c r="D239" s="25"/>
      <c r="E239" s="22"/>
      <c r="F239" s="25"/>
      <c r="G239" s="22"/>
      <c r="H239" s="25"/>
      <c r="I239" s="22"/>
      <c r="J239" s="25"/>
      <c r="K239" s="22"/>
      <c r="L239" s="25"/>
      <c r="M239" s="51"/>
      <c r="N239" s="41"/>
    </row>
    <row r="240" spans="1:14" ht="12.75" customHeight="1">
      <c r="A240" s="9" t="s">
        <v>395</v>
      </c>
      <c r="B240" s="12" t="s">
        <v>396</v>
      </c>
      <c r="C240" s="22"/>
      <c r="D240" s="25"/>
      <c r="E240" s="22"/>
      <c r="F240" s="25"/>
      <c r="G240" s="22"/>
      <c r="H240" s="25"/>
      <c r="I240" s="22"/>
      <c r="J240" s="25"/>
      <c r="K240" s="22"/>
      <c r="L240" s="25"/>
      <c r="M240" s="51"/>
      <c r="N240" s="41"/>
    </row>
    <row r="241" spans="1:14" ht="12.75" customHeight="1">
      <c r="A241" s="9" t="s">
        <v>397</v>
      </c>
      <c r="B241" s="12" t="s">
        <v>398</v>
      </c>
      <c r="C241" s="22"/>
      <c r="D241" s="25"/>
      <c r="E241" s="22"/>
      <c r="F241" s="25"/>
      <c r="G241" s="22"/>
      <c r="H241" s="25"/>
      <c r="I241" s="22"/>
      <c r="J241" s="25"/>
      <c r="K241" s="22"/>
      <c r="L241" s="25"/>
      <c r="M241" s="51"/>
      <c r="N241" s="41"/>
    </row>
    <row r="242" spans="1:14" ht="12.75" customHeight="1">
      <c r="A242" s="9" t="s">
        <v>399</v>
      </c>
      <c r="B242" s="12" t="s">
        <v>400</v>
      </c>
      <c r="C242" s="22"/>
      <c r="D242" s="25"/>
      <c r="E242" s="22"/>
      <c r="F242" s="25"/>
      <c r="G242" s="22"/>
      <c r="H242" s="25"/>
      <c r="I242" s="22"/>
      <c r="J242" s="25"/>
      <c r="K242" s="22"/>
      <c r="L242" s="25"/>
      <c r="M242" s="51"/>
      <c r="N242" s="41"/>
    </row>
    <row r="243" spans="1:14" ht="12.75" customHeight="1">
      <c r="A243" s="9" t="s">
        <v>401</v>
      </c>
      <c r="B243" s="12" t="s">
        <v>402</v>
      </c>
      <c r="C243" s="22"/>
      <c r="D243" s="25"/>
      <c r="E243" s="22"/>
      <c r="F243" s="25"/>
      <c r="G243" s="22"/>
      <c r="H243" s="25"/>
      <c r="I243" s="22"/>
      <c r="J243" s="25"/>
      <c r="K243" s="22"/>
      <c r="L243" s="25"/>
      <c r="M243" s="51"/>
      <c r="N243" s="41"/>
    </row>
    <row r="244" spans="1:14" ht="12.75" customHeight="1">
      <c r="A244" s="10" t="s">
        <v>403</v>
      </c>
      <c r="B244" s="13" t="s">
        <v>404</v>
      </c>
      <c r="C244" s="14">
        <f>SUM(C245:C248)</f>
        <v>0</v>
      </c>
      <c r="D244" s="14">
        <f aca="true" t="shared" si="17" ref="D244:N244">SUM(D245:D248)</f>
        <v>0</v>
      </c>
      <c r="E244" s="14">
        <f t="shared" si="17"/>
        <v>0</v>
      </c>
      <c r="F244" s="14">
        <f t="shared" si="17"/>
        <v>0</v>
      </c>
      <c r="G244" s="14">
        <f t="shared" si="17"/>
        <v>0</v>
      </c>
      <c r="H244" s="14">
        <f t="shared" si="17"/>
        <v>7937697</v>
      </c>
      <c r="I244" s="14">
        <f t="shared" si="17"/>
        <v>0</v>
      </c>
      <c r="J244" s="14">
        <f t="shared" si="17"/>
        <v>0</v>
      </c>
      <c r="K244" s="14">
        <f t="shared" si="17"/>
        <v>0</v>
      </c>
      <c r="L244" s="14"/>
      <c r="M244" s="14">
        <f t="shared" si="17"/>
        <v>0</v>
      </c>
      <c r="N244" s="14">
        <f t="shared" si="17"/>
        <v>0</v>
      </c>
    </row>
    <row r="245" spans="1:14" ht="12.75" customHeight="1">
      <c r="A245" s="9" t="s">
        <v>405</v>
      </c>
      <c r="B245" s="12" t="s">
        <v>406</v>
      </c>
      <c r="C245" s="22"/>
      <c r="D245" s="25"/>
      <c r="E245" s="22"/>
      <c r="F245" s="25"/>
      <c r="G245" s="22"/>
      <c r="H245" s="25"/>
      <c r="I245" s="22"/>
      <c r="J245" s="25"/>
      <c r="K245" s="22"/>
      <c r="L245" s="25"/>
      <c r="M245" s="51"/>
      <c r="N245" s="41"/>
    </row>
    <row r="246" spans="1:14" ht="12.75" customHeight="1">
      <c r="A246" s="9" t="s">
        <v>407</v>
      </c>
      <c r="B246" s="12" t="s">
        <v>406</v>
      </c>
      <c r="C246" s="22"/>
      <c r="D246" s="25"/>
      <c r="E246" s="22"/>
      <c r="F246" s="25"/>
      <c r="G246" s="22"/>
      <c r="H246" s="25">
        <v>7937697</v>
      </c>
      <c r="I246" s="22"/>
      <c r="J246" s="25"/>
      <c r="K246" s="22"/>
      <c r="L246" s="25"/>
      <c r="M246" s="51"/>
      <c r="N246" s="41"/>
    </row>
    <row r="247" spans="1:14" ht="12.75" customHeight="1">
      <c r="A247" s="9" t="s">
        <v>408</v>
      </c>
      <c r="B247" s="12" t="s">
        <v>409</v>
      </c>
      <c r="C247" s="22"/>
      <c r="D247" s="25"/>
      <c r="E247" s="22"/>
      <c r="F247" s="25"/>
      <c r="G247" s="22"/>
      <c r="H247" s="25"/>
      <c r="I247" s="22"/>
      <c r="J247" s="25"/>
      <c r="K247" s="22"/>
      <c r="L247" s="25"/>
      <c r="M247" s="51"/>
      <c r="N247" s="41"/>
    </row>
    <row r="248" spans="1:14" ht="12.75" customHeight="1">
      <c r="A248" s="9" t="s">
        <v>410</v>
      </c>
      <c r="B248" s="12" t="s">
        <v>411</v>
      </c>
      <c r="C248" s="22"/>
      <c r="D248" s="25"/>
      <c r="E248" s="22"/>
      <c r="F248" s="25"/>
      <c r="G248" s="22"/>
      <c r="H248" s="25"/>
      <c r="I248" s="22"/>
      <c r="J248" s="25"/>
      <c r="K248" s="22"/>
      <c r="L248" s="25"/>
      <c r="M248" s="51"/>
      <c r="N248" s="41"/>
    </row>
    <row r="249" spans="1:14" ht="12.75" customHeight="1">
      <c r="A249" s="10" t="s">
        <v>412</v>
      </c>
      <c r="B249" s="13" t="s">
        <v>413</v>
      </c>
      <c r="C249" s="14">
        <f>SUM(C250:C264)</f>
        <v>0</v>
      </c>
      <c r="D249" s="14">
        <f aca="true" t="shared" si="18" ref="D249:N249">SUM(D250:D264)</f>
        <v>0</v>
      </c>
      <c r="E249" s="14">
        <f t="shared" si="18"/>
        <v>0</v>
      </c>
      <c r="F249" s="14">
        <f t="shared" si="18"/>
        <v>0</v>
      </c>
      <c r="G249" s="14">
        <f t="shared" si="18"/>
        <v>3635864</v>
      </c>
      <c r="H249" s="14">
        <f t="shared" si="18"/>
        <v>0</v>
      </c>
      <c r="I249" s="14">
        <f t="shared" si="18"/>
        <v>164155</v>
      </c>
      <c r="J249" s="14">
        <f t="shared" si="18"/>
        <v>71724</v>
      </c>
      <c r="K249" s="14">
        <f t="shared" si="18"/>
        <v>52696</v>
      </c>
      <c r="L249" s="14">
        <f>SUM(L250:L264)</f>
        <v>149009</v>
      </c>
      <c r="M249" s="14">
        <f t="shared" si="18"/>
        <v>0</v>
      </c>
      <c r="N249" s="14">
        <f t="shared" si="18"/>
        <v>0</v>
      </c>
    </row>
    <row r="250" spans="1:14" ht="12.75" customHeight="1">
      <c r="A250" s="9" t="s">
        <v>414</v>
      </c>
      <c r="B250" s="12" t="s">
        <v>415</v>
      </c>
      <c r="C250" s="22"/>
      <c r="D250" s="25"/>
      <c r="E250" s="22"/>
      <c r="F250" s="25"/>
      <c r="G250" s="22"/>
      <c r="H250" s="25"/>
      <c r="I250" s="22"/>
      <c r="J250" s="25"/>
      <c r="K250" s="22"/>
      <c r="L250" s="25"/>
      <c r="M250" s="51"/>
      <c r="N250" s="41"/>
    </row>
    <row r="251" spans="1:14" ht="12.75" customHeight="1">
      <c r="A251" s="9" t="s">
        <v>416</v>
      </c>
      <c r="B251" s="12" t="s">
        <v>417</v>
      </c>
      <c r="C251" s="22"/>
      <c r="D251" s="25"/>
      <c r="E251" s="22"/>
      <c r="F251" s="25"/>
      <c r="G251" s="22"/>
      <c r="H251" s="25"/>
      <c r="I251" s="22"/>
      <c r="J251" s="25"/>
      <c r="K251" s="22"/>
      <c r="L251" s="25"/>
      <c r="M251" s="51"/>
      <c r="N251" s="41"/>
    </row>
    <row r="252" spans="1:14" ht="12.75" customHeight="1">
      <c r="A252" s="9" t="s">
        <v>418</v>
      </c>
      <c r="B252" s="12" t="s">
        <v>419</v>
      </c>
      <c r="C252" s="22"/>
      <c r="D252" s="25"/>
      <c r="E252" s="22"/>
      <c r="F252" s="25"/>
      <c r="G252" s="22"/>
      <c r="H252" s="25"/>
      <c r="I252" s="22"/>
      <c r="J252" s="25"/>
      <c r="K252" s="22"/>
      <c r="L252" s="25"/>
      <c r="M252" s="51"/>
      <c r="N252" s="41"/>
    </row>
    <row r="253" spans="1:14" ht="12.75" customHeight="1">
      <c r="A253" s="9" t="s">
        <v>420</v>
      </c>
      <c r="B253" s="12" t="s">
        <v>421</v>
      </c>
      <c r="C253" s="22"/>
      <c r="D253" s="25"/>
      <c r="E253" s="22"/>
      <c r="F253" s="25"/>
      <c r="G253" s="22"/>
      <c r="H253" s="25"/>
      <c r="I253" s="22"/>
      <c r="J253" s="25"/>
      <c r="K253" s="22"/>
      <c r="L253" s="25"/>
      <c r="M253" s="51"/>
      <c r="N253" s="41"/>
    </row>
    <row r="254" spans="1:14" ht="12.75" customHeight="1">
      <c r="A254" s="9" t="s">
        <v>422</v>
      </c>
      <c r="B254" s="12" t="s">
        <v>423</v>
      </c>
      <c r="C254" s="22"/>
      <c r="D254" s="25"/>
      <c r="E254" s="22"/>
      <c r="F254" s="25"/>
      <c r="G254" s="22"/>
      <c r="H254" s="25"/>
      <c r="I254" s="22"/>
      <c r="J254" s="25"/>
      <c r="K254" s="22"/>
      <c r="L254" s="25"/>
      <c r="M254" s="51"/>
      <c r="N254" s="41"/>
    </row>
    <row r="255" spans="1:14" ht="12.75" customHeight="1">
      <c r="A255" s="9" t="s">
        <v>424</v>
      </c>
      <c r="B255" s="12" t="s">
        <v>425</v>
      </c>
      <c r="C255" s="22"/>
      <c r="D255" s="25"/>
      <c r="E255" s="22"/>
      <c r="F255" s="25"/>
      <c r="G255" s="22">
        <v>309805</v>
      </c>
      <c r="H255" s="25"/>
      <c r="I255" s="22"/>
      <c r="J255" s="25"/>
      <c r="K255" s="22"/>
      <c r="L255" s="25"/>
      <c r="M255" s="51"/>
      <c r="N255" s="41"/>
    </row>
    <row r="256" spans="1:14" ht="12.75" customHeight="1">
      <c r="A256" s="9" t="s">
        <v>426</v>
      </c>
      <c r="B256" s="12" t="s">
        <v>427</v>
      </c>
      <c r="C256" s="22"/>
      <c r="D256" s="25"/>
      <c r="E256" s="22"/>
      <c r="F256" s="25"/>
      <c r="G256" s="22"/>
      <c r="H256" s="25"/>
      <c r="I256" s="22"/>
      <c r="J256" s="25"/>
      <c r="K256" s="22"/>
      <c r="L256" s="25"/>
      <c r="M256" s="51"/>
      <c r="N256" s="41"/>
    </row>
    <row r="257" spans="1:14" ht="12.75" customHeight="1">
      <c r="A257" s="9" t="s">
        <v>428</v>
      </c>
      <c r="B257" s="12" t="s">
        <v>2</v>
      </c>
      <c r="C257" s="22"/>
      <c r="D257" s="25"/>
      <c r="E257" s="22"/>
      <c r="F257" s="25"/>
      <c r="G257" s="22"/>
      <c r="H257" s="25"/>
      <c r="I257" s="22"/>
      <c r="J257" s="25"/>
      <c r="K257" s="22"/>
      <c r="L257" s="25"/>
      <c r="M257" s="51"/>
      <c r="N257" s="41"/>
    </row>
    <row r="258" spans="1:14" ht="12.75" customHeight="1">
      <c r="A258" s="9" t="s">
        <v>429</v>
      </c>
      <c r="B258" s="12" t="s">
        <v>430</v>
      </c>
      <c r="C258" s="22"/>
      <c r="D258" s="25"/>
      <c r="E258" s="22"/>
      <c r="F258" s="25"/>
      <c r="G258" s="22"/>
      <c r="H258" s="25"/>
      <c r="I258" s="22"/>
      <c r="J258" s="25"/>
      <c r="K258" s="22"/>
      <c r="L258" s="25"/>
      <c r="M258" s="51"/>
      <c r="N258" s="41"/>
    </row>
    <row r="259" spans="1:14" ht="12.75" customHeight="1">
      <c r="A259" s="9" t="s">
        <v>431</v>
      </c>
      <c r="B259" s="12" t="s">
        <v>432</v>
      </c>
      <c r="C259" s="22"/>
      <c r="D259" s="25"/>
      <c r="E259" s="22"/>
      <c r="F259" s="25"/>
      <c r="G259" s="22">
        <v>3326059</v>
      </c>
      <c r="H259" s="25"/>
      <c r="I259" s="22">
        <v>164155</v>
      </c>
      <c r="J259" s="25">
        <v>71724</v>
      </c>
      <c r="K259" s="22">
        <v>52696</v>
      </c>
      <c r="L259" s="25">
        <v>149009</v>
      </c>
      <c r="M259" s="51"/>
      <c r="N259" s="41"/>
    </row>
    <row r="260" spans="1:14" ht="12.75" customHeight="1">
      <c r="A260" s="9" t="s">
        <v>433</v>
      </c>
      <c r="B260" s="12" t="s">
        <v>434</v>
      </c>
      <c r="C260" s="22"/>
      <c r="D260" s="25"/>
      <c r="E260" s="22"/>
      <c r="F260" s="25"/>
      <c r="G260" s="22"/>
      <c r="H260" s="25"/>
      <c r="I260" s="22"/>
      <c r="J260" s="25"/>
      <c r="K260" s="22"/>
      <c r="L260" s="25"/>
      <c r="M260" s="51"/>
      <c r="N260" s="41"/>
    </row>
    <row r="261" spans="1:14" ht="12.75" customHeight="1">
      <c r="A261" s="9" t="s">
        <v>435</v>
      </c>
      <c r="B261" s="12" t="s">
        <v>436</v>
      </c>
      <c r="C261" s="22"/>
      <c r="D261" s="25"/>
      <c r="E261" s="22"/>
      <c r="F261" s="25"/>
      <c r="G261" s="22"/>
      <c r="H261" s="25"/>
      <c r="I261" s="22"/>
      <c r="J261" s="25"/>
      <c r="K261" s="22"/>
      <c r="L261" s="25"/>
      <c r="M261" s="51"/>
      <c r="N261" s="41"/>
    </row>
    <row r="262" spans="1:14" ht="12.75" customHeight="1">
      <c r="A262" s="9" t="s">
        <v>437</v>
      </c>
      <c r="B262" s="12" t="s">
        <v>438</v>
      </c>
      <c r="C262" s="22"/>
      <c r="D262" s="25"/>
      <c r="E262" s="22"/>
      <c r="F262" s="25"/>
      <c r="G262" s="22"/>
      <c r="H262" s="25"/>
      <c r="I262" s="22"/>
      <c r="J262" s="25"/>
      <c r="K262" s="22"/>
      <c r="L262" s="25"/>
      <c r="M262" s="51"/>
      <c r="N262" s="41"/>
    </row>
    <row r="263" spans="1:14" ht="12.75" customHeight="1">
      <c r="A263" s="9" t="s">
        <v>439</v>
      </c>
      <c r="B263" s="12" t="s">
        <v>440</v>
      </c>
      <c r="C263" s="22"/>
      <c r="D263" s="25"/>
      <c r="E263" s="22"/>
      <c r="F263" s="25"/>
      <c r="G263" s="22"/>
      <c r="H263" s="25"/>
      <c r="I263" s="22"/>
      <c r="J263" s="25"/>
      <c r="K263" s="22"/>
      <c r="L263" s="25"/>
      <c r="M263" s="51"/>
      <c r="N263" s="41"/>
    </row>
    <row r="264" spans="1:14" ht="12.75" customHeight="1">
      <c r="A264" s="9" t="s">
        <v>441</v>
      </c>
      <c r="B264" s="12" t="s">
        <v>442</v>
      </c>
      <c r="C264" s="22"/>
      <c r="D264" s="25"/>
      <c r="E264" s="22"/>
      <c r="F264" s="25"/>
      <c r="G264" s="22"/>
      <c r="H264" s="25"/>
      <c r="I264" s="22"/>
      <c r="J264" s="25"/>
      <c r="K264" s="22"/>
      <c r="L264" s="25"/>
      <c r="M264" s="51"/>
      <c r="N264" s="41"/>
    </row>
    <row r="265" spans="1:14" ht="12.75" customHeight="1">
      <c r="A265" s="10" t="s">
        <v>443</v>
      </c>
      <c r="B265" s="13" t="s">
        <v>444</v>
      </c>
      <c r="C265" s="14">
        <f>SUM(C266:C284)</f>
        <v>0</v>
      </c>
      <c r="D265" s="14">
        <f aca="true" t="shared" si="19" ref="D265:N265">SUM(D266:D284)</f>
        <v>0</v>
      </c>
      <c r="E265" s="14">
        <f t="shared" si="19"/>
        <v>0</v>
      </c>
      <c r="F265" s="14">
        <f t="shared" si="19"/>
        <v>0</v>
      </c>
      <c r="G265" s="14">
        <f t="shared" si="19"/>
        <v>0</v>
      </c>
      <c r="H265" s="14">
        <f t="shared" si="19"/>
        <v>0</v>
      </c>
      <c r="I265" s="14">
        <f t="shared" si="19"/>
        <v>0</v>
      </c>
      <c r="J265" s="14">
        <f t="shared" si="19"/>
        <v>0</v>
      </c>
      <c r="K265" s="14">
        <f t="shared" si="19"/>
        <v>0</v>
      </c>
      <c r="L265" s="14"/>
      <c r="M265" s="14">
        <f t="shared" si="19"/>
        <v>0</v>
      </c>
      <c r="N265" s="14">
        <f t="shared" si="19"/>
        <v>0</v>
      </c>
    </row>
    <row r="266" spans="1:14" ht="12.75" customHeight="1">
      <c r="A266" s="9" t="s">
        <v>445</v>
      </c>
      <c r="B266" s="12" t="s">
        <v>446</v>
      </c>
      <c r="C266" s="22"/>
      <c r="D266" s="25"/>
      <c r="E266" s="22"/>
      <c r="F266" s="25"/>
      <c r="G266" s="22"/>
      <c r="H266" s="25"/>
      <c r="I266" s="22"/>
      <c r="J266" s="25"/>
      <c r="K266" s="22"/>
      <c r="L266" s="25"/>
      <c r="M266" s="51"/>
      <c r="N266" s="41"/>
    </row>
    <row r="267" spans="1:14" ht="12.75" customHeight="1">
      <c r="A267" s="9" t="s">
        <v>447</v>
      </c>
      <c r="B267" s="12" t="s">
        <v>448</v>
      </c>
      <c r="C267" s="22"/>
      <c r="D267" s="25"/>
      <c r="E267" s="22"/>
      <c r="F267" s="25"/>
      <c r="G267" s="22"/>
      <c r="H267" s="25"/>
      <c r="I267" s="22"/>
      <c r="J267" s="25"/>
      <c r="K267" s="22"/>
      <c r="L267" s="25"/>
      <c r="M267" s="51"/>
      <c r="N267" s="41"/>
    </row>
    <row r="268" spans="1:14" ht="12.75" customHeight="1">
      <c r="A268" s="9" t="s">
        <v>449</v>
      </c>
      <c r="B268" s="12" t="s">
        <v>450</v>
      </c>
      <c r="C268" s="22"/>
      <c r="D268" s="25"/>
      <c r="E268" s="22"/>
      <c r="F268" s="25"/>
      <c r="G268" s="22"/>
      <c r="H268" s="25"/>
      <c r="I268" s="22"/>
      <c r="J268" s="25"/>
      <c r="K268" s="22"/>
      <c r="L268" s="25"/>
      <c r="M268" s="51"/>
      <c r="N268" s="41"/>
    </row>
    <row r="269" spans="1:14" ht="12.75" customHeight="1">
      <c r="A269" s="9" t="s">
        <v>451</v>
      </c>
      <c r="B269" s="12" t="s">
        <v>452</v>
      </c>
      <c r="C269" s="22"/>
      <c r="D269" s="25"/>
      <c r="E269" s="22"/>
      <c r="F269" s="25"/>
      <c r="G269" s="22"/>
      <c r="H269" s="25"/>
      <c r="I269" s="22"/>
      <c r="J269" s="25"/>
      <c r="K269" s="22"/>
      <c r="L269" s="25"/>
      <c r="M269" s="51"/>
      <c r="N269" s="41"/>
    </row>
    <row r="270" spans="1:14" ht="12.75" customHeight="1">
      <c r="A270" s="9" t="s">
        <v>453</v>
      </c>
      <c r="B270" s="12" t="s">
        <v>454</v>
      </c>
      <c r="C270" s="22"/>
      <c r="D270" s="25"/>
      <c r="E270" s="22"/>
      <c r="F270" s="25"/>
      <c r="G270" s="22"/>
      <c r="H270" s="25"/>
      <c r="I270" s="22"/>
      <c r="J270" s="25"/>
      <c r="K270" s="22"/>
      <c r="L270" s="25"/>
      <c r="M270" s="51"/>
      <c r="N270" s="41"/>
    </row>
    <row r="271" spans="1:14" ht="12.75" customHeight="1">
      <c r="A271" s="9" t="s">
        <v>455</v>
      </c>
      <c r="B271" s="12" t="s">
        <v>456</v>
      </c>
      <c r="C271" s="22"/>
      <c r="D271" s="25"/>
      <c r="E271" s="22"/>
      <c r="F271" s="25"/>
      <c r="G271" s="22"/>
      <c r="H271" s="25"/>
      <c r="I271" s="22"/>
      <c r="J271" s="25"/>
      <c r="K271" s="22"/>
      <c r="L271" s="25"/>
      <c r="M271" s="51"/>
      <c r="N271" s="41"/>
    </row>
    <row r="272" spans="1:14" ht="12.75" customHeight="1">
      <c r="A272" s="9" t="s">
        <v>457</v>
      </c>
      <c r="B272" s="12" t="s">
        <v>448</v>
      </c>
      <c r="C272" s="22"/>
      <c r="D272" s="25"/>
      <c r="E272" s="22"/>
      <c r="F272" s="25"/>
      <c r="G272" s="22"/>
      <c r="H272" s="25"/>
      <c r="I272" s="22"/>
      <c r="J272" s="25"/>
      <c r="K272" s="22"/>
      <c r="L272" s="25"/>
      <c r="M272" s="51"/>
      <c r="N272" s="41"/>
    </row>
    <row r="273" spans="1:14" ht="12.75" customHeight="1">
      <c r="A273" s="9" t="s">
        <v>458</v>
      </c>
      <c r="B273" s="12" t="s">
        <v>450</v>
      </c>
      <c r="C273" s="22"/>
      <c r="D273" s="25"/>
      <c r="E273" s="22"/>
      <c r="F273" s="25"/>
      <c r="G273" s="22"/>
      <c r="H273" s="25"/>
      <c r="I273" s="22"/>
      <c r="J273" s="25"/>
      <c r="K273" s="22"/>
      <c r="L273" s="25"/>
      <c r="M273" s="51"/>
      <c r="N273" s="41"/>
    </row>
    <row r="274" spans="1:14" ht="12.75" customHeight="1">
      <c r="A274" s="9" t="s">
        <v>459</v>
      </c>
      <c r="B274" s="12" t="s">
        <v>415</v>
      </c>
      <c r="C274" s="22"/>
      <c r="D274" s="25"/>
      <c r="E274" s="22"/>
      <c r="F274" s="25"/>
      <c r="G274" s="22"/>
      <c r="H274" s="25"/>
      <c r="I274" s="22"/>
      <c r="J274" s="25"/>
      <c r="K274" s="22"/>
      <c r="L274" s="25"/>
      <c r="M274" s="51"/>
      <c r="N274" s="41"/>
    </row>
    <row r="275" spans="1:14" ht="12.75" customHeight="1">
      <c r="A275" s="9" t="s">
        <v>460</v>
      </c>
      <c r="B275" s="12" t="s">
        <v>68</v>
      </c>
      <c r="C275" s="22"/>
      <c r="D275" s="25"/>
      <c r="E275" s="22"/>
      <c r="F275" s="25"/>
      <c r="G275" s="22"/>
      <c r="H275" s="25"/>
      <c r="I275" s="22"/>
      <c r="J275" s="25"/>
      <c r="K275" s="22"/>
      <c r="L275" s="25"/>
      <c r="M275" s="51"/>
      <c r="N275" s="41"/>
    </row>
    <row r="276" spans="1:14" ht="12.75" customHeight="1">
      <c r="A276" s="9" t="s">
        <v>461</v>
      </c>
      <c r="B276" s="12" t="s">
        <v>462</v>
      </c>
      <c r="C276" s="22"/>
      <c r="D276" s="25"/>
      <c r="E276" s="22"/>
      <c r="F276" s="25"/>
      <c r="G276" s="22"/>
      <c r="H276" s="25"/>
      <c r="I276" s="22"/>
      <c r="J276" s="25"/>
      <c r="K276" s="22"/>
      <c r="L276" s="25"/>
      <c r="M276" s="51"/>
      <c r="N276" s="41"/>
    </row>
    <row r="277" spans="1:14" ht="12.75" customHeight="1">
      <c r="A277" s="9" t="s">
        <v>463</v>
      </c>
      <c r="B277" s="12" t="s">
        <v>464</v>
      </c>
      <c r="C277" s="22"/>
      <c r="D277" s="25"/>
      <c r="E277" s="22"/>
      <c r="F277" s="25"/>
      <c r="G277" s="22"/>
      <c r="H277" s="25"/>
      <c r="I277" s="22"/>
      <c r="J277" s="25"/>
      <c r="K277" s="22"/>
      <c r="L277" s="25"/>
      <c r="M277" s="51"/>
      <c r="N277" s="41"/>
    </row>
    <row r="278" spans="1:14" ht="12.75" customHeight="1">
      <c r="A278" s="9" t="s">
        <v>465</v>
      </c>
      <c r="B278" s="12" t="s">
        <v>419</v>
      </c>
      <c r="C278" s="22"/>
      <c r="D278" s="25"/>
      <c r="E278" s="22"/>
      <c r="F278" s="25"/>
      <c r="G278" s="22"/>
      <c r="H278" s="25"/>
      <c r="I278" s="22"/>
      <c r="J278" s="25"/>
      <c r="K278" s="22"/>
      <c r="L278" s="25"/>
      <c r="M278" s="51"/>
      <c r="N278" s="41"/>
    </row>
    <row r="279" spans="1:14" ht="12.75" customHeight="1">
      <c r="A279" s="9" t="s">
        <v>466</v>
      </c>
      <c r="B279" s="12" t="s">
        <v>467</v>
      </c>
      <c r="C279" s="22"/>
      <c r="D279" s="25"/>
      <c r="E279" s="22"/>
      <c r="F279" s="25"/>
      <c r="G279" s="22"/>
      <c r="H279" s="25"/>
      <c r="I279" s="22"/>
      <c r="J279" s="25"/>
      <c r="K279" s="22"/>
      <c r="L279" s="25"/>
      <c r="M279" s="51"/>
      <c r="N279" s="41"/>
    </row>
    <row r="280" spans="1:14" ht="12.75" customHeight="1">
      <c r="A280" s="9" t="s">
        <v>468</v>
      </c>
      <c r="B280" s="12" t="s">
        <v>469</v>
      </c>
      <c r="C280" s="22"/>
      <c r="D280" s="25"/>
      <c r="E280" s="22"/>
      <c r="F280" s="25"/>
      <c r="G280" s="22"/>
      <c r="H280" s="25"/>
      <c r="I280" s="22"/>
      <c r="J280" s="25"/>
      <c r="K280" s="22"/>
      <c r="L280" s="25"/>
      <c r="M280" s="51"/>
      <c r="N280" s="41"/>
    </row>
    <row r="281" spans="1:14" ht="12.75" customHeight="1">
      <c r="A281" s="9" t="s">
        <v>470</v>
      </c>
      <c r="B281" s="12" t="s">
        <v>471</v>
      </c>
      <c r="C281" s="22"/>
      <c r="D281" s="25"/>
      <c r="E281" s="22"/>
      <c r="F281" s="25"/>
      <c r="G281" s="22"/>
      <c r="H281" s="25"/>
      <c r="I281" s="22"/>
      <c r="J281" s="25"/>
      <c r="K281" s="22"/>
      <c r="L281" s="25"/>
      <c r="M281" s="51"/>
      <c r="N281" s="41"/>
    </row>
    <row r="282" spans="1:14" ht="12.75" customHeight="1">
      <c r="A282" s="9" t="s">
        <v>472</v>
      </c>
      <c r="B282" s="12" t="s">
        <v>448</v>
      </c>
      <c r="C282" s="22"/>
      <c r="D282" s="25"/>
      <c r="E282" s="22"/>
      <c r="F282" s="25"/>
      <c r="G282" s="22"/>
      <c r="H282" s="25"/>
      <c r="I282" s="22"/>
      <c r="J282" s="25"/>
      <c r="K282" s="22"/>
      <c r="L282" s="25"/>
      <c r="M282" s="51"/>
      <c r="N282" s="41"/>
    </row>
    <row r="283" spans="1:14" ht="12.75" customHeight="1">
      <c r="A283" s="9" t="s">
        <v>473</v>
      </c>
      <c r="B283" s="12" t="s">
        <v>450</v>
      </c>
      <c r="C283" s="22"/>
      <c r="D283" s="25"/>
      <c r="E283" s="22"/>
      <c r="F283" s="25"/>
      <c r="G283" s="22"/>
      <c r="H283" s="25"/>
      <c r="I283" s="22"/>
      <c r="J283" s="25"/>
      <c r="K283" s="22"/>
      <c r="L283" s="25"/>
      <c r="M283" s="51"/>
      <c r="N283" s="41"/>
    </row>
    <row r="284" spans="1:14" ht="12.75" customHeight="1">
      <c r="A284" s="9" t="s">
        <v>474</v>
      </c>
      <c r="B284" s="12" t="s">
        <v>475</v>
      </c>
      <c r="C284" s="22"/>
      <c r="D284" s="25"/>
      <c r="E284" s="22"/>
      <c r="F284" s="25"/>
      <c r="G284" s="22"/>
      <c r="H284" s="25"/>
      <c r="I284" s="22"/>
      <c r="J284" s="25"/>
      <c r="K284" s="22"/>
      <c r="L284" s="25"/>
      <c r="M284" s="51"/>
      <c r="N284" s="41"/>
    </row>
    <row r="285" spans="1:14" ht="12.75" customHeight="1">
      <c r="A285" s="10" t="s">
        <v>476</v>
      </c>
      <c r="B285" s="13" t="s">
        <v>477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 t="s">
        <v>612</v>
      </c>
      <c r="M285" s="42"/>
      <c r="N285" s="42"/>
    </row>
    <row r="286" spans="1:14" ht="12.75" customHeight="1">
      <c r="A286" s="10" t="s">
        <v>478</v>
      </c>
      <c r="B286" s="13" t="s">
        <v>479</v>
      </c>
      <c r="C286" s="14">
        <f>SUM(C287:C294)</f>
        <v>0</v>
      </c>
      <c r="D286" s="14">
        <f aca="true" t="shared" si="20" ref="D286:N286">SUM(D287:D294)</f>
        <v>0</v>
      </c>
      <c r="E286" s="14">
        <f t="shared" si="20"/>
        <v>0</v>
      </c>
      <c r="F286" s="14">
        <f t="shared" si="20"/>
        <v>0</v>
      </c>
      <c r="G286" s="14">
        <f t="shared" si="20"/>
        <v>0</v>
      </c>
      <c r="H286" s="14">
        <f t="shared" si="20"/>
        <v>0</v>
      </c>
      <c r="I286" s="14">
        <f t="shared" si="20"/>
        <v>0</v>
      </c>
      <c r="J286" s="14">
        <f t="shared" si="20"/>
        <v>0</v>
      </c>
      <c r="K286" s="14">
        <f t="shared" si="20"/>
        <v>0</v>
      </c>
      <c r="L286" s="14"/>
      <c r="M286" s="14">
        <f t="shared" si="20"/>
        <v>0</v>
      </c>
      <c r="N286" s="14">
        <f t="shared" si="20"/>
        <v>0</v>
      </c>
    </row>
    <row r="287" spans="1:14" ht="12.75" customHeight="1">
      <c r="A287" s="9" t="s">
        <v>480</v>
      </c>
      <c r="B287" s="12" t="s">
        <v>362</v>
      </c>
      <c r="C287" s="22"/>
      <c r="D287" s="25"/>
      <c r="E287" s="22"/>
      <c r="F287" s="25"/>
      <c r="G287" s="22"/>
      <c r="H287" s="25"/>
      <c r="I287" s="22"/>
      <c r="J287" s="25"/>
      <c r="K287" s="22"/>
      <c r="L287" s="25"/>
      <c r="M287" s="51"/>
      <c r="N287" s="41"/>
    </row>
    <row r="288" spans="1:14" ht="12.75" customHeight="1">
      <c r="A288" s="9" t="s">
        <v>481</v>
      </c>
      <c r="B288" s="12" t="s">
        <v>376</v>
      </c>
      <c r="C288" s="22"/>
      <c r="D288" s="25"/>
      <c r="E288" s="22"/>
      <c r="F288" s="25"/>
      <c r="G288" s="22"/>
      <c r="H288" s="25"/>
      <c r="I288" s="22"/>
      <c r="J288" s="25"/>
      <c r="K288" s="22"/>
      <c r="L288" s="25"/>
      <c r="M288" s="51"/>
      <c r="N288" s="41"/>
    </row>
    <row r="289" spans="1:14" ht="12.75" customHeight="1">
      <c r="A289" s="9" t="s">
        <v>482</v>
      </c>
      <c r="B289" s="12" t="s">
        <v>483</v>
      </c>
      <c r="C289" s="22"/>
      <c r="D289" s="25"/>
      <c r="E289" s="22"/>
      <c r="F289" s="25"/>
      <c r="G289" s="22"/>
      <c r="H289" s="25"/>
      <c r="I289" s="22"/>
      <c r="J289" s="25"/>
      <c r="K289" s="22"/>
      <c r="L289" s="25"/>
      <c r="M289" s="51"/>
      <c r="N289" s="41"/>
    </row>
    <row r="290" spans="1:14" ht="12.75" customHeight="1">
      <c r="A290" s="9" t="s">
        <v>484</v>
      </c>
      <c r="B290" s="12" t="s">
        <v>485</v>
      </c>
      <c r="C290" s="22"/>
      <c r="D290" s="25"/>
      <c r="E290" s="22"/>
      <c r="F290" s="25"/>
      <c r="G290" s="22"/>
      <c r="H290" s="25"/>
      <c r="I290" s="22"/>
      <c r="J290" s="25"/>
      <c r="K290" s="22"/>
      <c r="L290" s="25"/>
      <c r="M290" s="51"/>
      <c r="N290" s="41"/>
    </row>
    <row r="291" spans="1:14" ht="12.75" customHeight="1">
      <c r="A291" s="9" t="s">
        <v>486</v>
      </c>
      <c r="B291" s="12" t="s">
        <v>487</v>
      </c>
      <c r="C291" s="22"/>
      <c r="D291" s="25"/>
      <c r="E291" s="22"/>
      <c r="F291" s="25"/>
      <c r="G291" s="22"/>
      <c r="H291" s="25"/>
      <c r="I291" s="22"/>
      <c r="J291" s="25"/>
      <c r="K291" s="22"/>
      <c r="L291" s="25"/>
      <c r="M291" s="51"/>
      <c r="N291" s="41"/>
    </row>
    <row r="292" spans="1:14" ht="12.75" customHeight="1">
      <c r="A292" s="9" t="s">
        <v>488</v>
      </c>
      <c r="B292" s="12" t="s">
        <v>489</v>
      </c>
      <c r="C292" s="22"/>
      <c r="D292" s="25"/>
      <c r="E292" s="22"/>
      <c r="F292" s="25"/>
      <c r="G292" s="22"/>
      <c r="H292" s="25"/>
      <c r="I292" s="22"/>
      <c r="J292" s="25"/>
      <c r="K292" s="22"/>
      <c r="L292" s="25"/>
      <c r="M292" s="51"/>
      <c r="N292" s="41"/>
    </row>
    <row r="293" spans="1:14" ht="12.75" customHeight="1">
      <c r="A293" s="9" t="s">
        <v>490</v>
      </c>
      <c r="B293" s="12" t="s">
        <v>491</v>
      </c>
      <c r="C293" s="22"/>
      <c r="D293" s="25"/>
      <c r="E293" s="22"/>
      <c r="F293" s="25"/>
      <c r="G293" s="22"/>
      <c r="H293" s="25"/>
      <c r="I293" s="22"/>
      <c r="J293" s="25"/>
      <c r="K293" s="22"/>
      <c r="L293" s="25"/>
      <c r="M293" s="51"/>
      <c r="N293" s="41"/>
    </row>
    <row r="294" spans="1:14" ht="12.75" customHeight="1">
      <c r="A294" s="9" t="s">
        <v>492</v>
      </c>
      <c r="B294" s="12" t="s">
        <v>376</v>
      </c>
      <c r="C294" s="22"/>
      <c r="D294" s="25"/>
      <c r="E294" s="22"/>
      <c r="F294" s="25"/>
      <c r="G294" s="22"/>
      <c r="H294" s="25"/>
      <c r="I294" s="22"/>
      <c r="J294" s="25"/>
      <c r="K294" s="22"/>
      <c r="L294" s="25"/>
      <c r="M294" s="51"/>
      <c r="N294" s="41"/>
    </row>
    <row r="295" spans="1:14" ht="12.75" customHeight="1">
      <c r="A295" s="10" t="s">
        <v>493</v>
      </c>
      <c r="B295" s="13" t="s">
        <v>494</v>
      </c>
      <c r="C295" s="14">
        <f>SUM(C296:C299)</f>
        <v>0</v>
      </c>
      <c r="D295" s="14">
        <f aca="true" t="shared" si="21" ref="D295:N295">SUM(D296:D299)</f>
        <v>0</v>
      </c>
      <c r="E295" s="14">
        <f t="shared" si="21"/>
        <v>0</v>
      </c>
      <c r="F295" s="14">
        <f t="shared" si="21"/>
        <v>0</v>
      </c>
      <c r="G295" s="14">
        <f t="shared" si="21"/>
        <v>0</v>
      </c>
      <c r="H295" s="14">
        <f t="shared" si="21"/>
        <v>0</v>
      </c>
      <c r="I295" s="14">
        <f t="shared" si="21"/>
        <v>0</v>
      </c>
      <c r="J295" s="14">
        <f t="shared" si="21"/>
        <v>0</v>
      </c>
      <c r="K295" s="14">
        <f t="shared" si="21"/>
        <v>0</v>
      </c>
      <c r="L295" s="14"/>
      <c r="M295" s="14">
        <f t="shared" si="21"/>
        <v>0</v>
      </c>
      <c r="N295" s="14">
        <f t="shared" si="21"/>
        <v>0</v>
      </c>
    </row>
    <row r="296" spans="1:14" ht="12.75" customHeight="1">
      <c r="A296" s="9" t="s">
        <v>495</v>
      </c>
      <c r="B296" s="12" t="s">
        <v>496</v>
      </c>
      <c r="C296" s="22"/>
      <c r="D296" s="25"/>
      <c r="E296" s="22"/>
      <c r="F296" s="25"/>
      <c r="G296" s="22"/>
      <c r="H296" s="25"/>
      <c r="I296" s="22"/>
      <c r="J296" s="25"/>
      <c r="K296" s="22"/>
      <c r="L296" s="25"/>
      <c r="M296" s="51"/>
      <c r="N296" s="41"/>
    </row>
    <row r="297" spans="1:14" ht="12.75" customHeight="1">
      <c r="A297" s="9" t="s">
        <v>497</v>
      </c>
      <c r="B297" s="12" t="s">
        <v>498</v>
      </c>
      <c r="C297" s="22"/>
      <c r="D297" s="25"/>
      <c r="E297" s="22"/>
      <c r="F297" s="25"/>
      <c r="G297" s="22"/>
      <c r="H297" s="25"/>
      <c r="I297" s="22"/>
      <c r="J297" s="25"/>
      <c r="K297" s="22"/>
      <c r="L297" s="25"/>
      <c r="M297" s="51"/>
      <c r="N297" s="41"/>
    </row>
    <row r="298" spans="1:14" ht="12.75" customHeight="1">
      <c r="A298" s="9" t="s">
        <v>499</v>
      </c>
      <c r="B298" s="12" t="s">
        <v>500</v>
      </c>
      <c r="C298" s="22"/>
      <c r="D298" s="25"/>
      <c r="E298" s="22"/>
      <c r="F298" s="25"/>
      <c r="G298" s="22"/>
      <c r="H298" s="25"/>
      <c r="I298" s="22"/>
      <c r="J298" s="25"/>
      <c r="K298" s="22"/>
      <c r="L298" s="25"/>
      <c r="M298" s="51"/>
      <c r="N298" s="41"/>
    </row>
    <row r="299" spans="1:14" ht="12.75" customHeight="1">
      <c r="A299" s="9" t="s">
        <v>501</v>
      </c>
      <c r="B299" s="12" t="s">
        <v>502</v>
      </c>
      <c r="C299" s="22"/>
      <c r="D299" s="25"/>
      <c r="E299" s="22"/>
      <c r="F299" s="25"/>
      <c r="G299" s="22"/>
      <c r="H299" s="25"/>
      <c r="I299" s="22"/>
      <c r="J299" s="25"/>
      <c r="K299" s="22"/>
      <c r="L299" s="25"/>
      <c r="M299" s="51"/>
      <c r="N299" s="41"/>
    </row>
    <row r="300" spans="1:14" ht="12.75" customHeight="1">
      <c r="A300" s="11"/>
      <c r="B300" s="28" t="s">
        <v>503</v>
      </c>
      <c r="C300" s="52">
        <f>SUM(C6+C65+C118+C120+C121+C122+C125+C129+C133+C142+C159+C169+C178+C182+C194+C202+C204+C211+C217+C220+C244+C249+C265+C285+C286+C295)</f>
        <v>64167226</v>
      </c>
      <c r="D300" s="52">
        <f aca="true" t="shared" si="22" ref="D300:K300">SUM(D6+D65+D118+D120+D121+D122+D125+D129+D133+D142+D159+D169+D178+D182+D194+D202+D204+D211+D217+D220+D244+D249+D265+D285+D286+D295)</f>
        <v>90690162</v>
      </c>
      <c r="E300" s="52">
        <f>SUM(E6+E65+E125+E142+E159+E169+E182+E202+E202+E204)</f>
        <v>129611756</v>
      </c>
      <c r="F300" s="52">
        <f t="shared" si="22"/>
        <v>101919318</v>
      </c>
      <c r="G300" s="52">
        <f t="shared" si="22"/>
        <v>106731716</v>
      </c>
      <c r="H300" s="52">
        <f t="shared" si="22"/>
        <v>137396888</v>
      </c>
      <c r="I300" s="52">
        <f t="shared" si="22"/>
        <v>101172425</v>
      </c>
      <c r="J300" s="52">
        <f t="shared" si="22"/>
        <v>104770156</v>
      </c>
      <c r="K300" s="52">
        <f t="shared" si="22"/>
        <v>138666444</v>
      </c>
      <c r="L300" s="52">
        <f>SUM(L6+L65+L125+L142+L159+L169+L178+L182+L204+L249)</f>
        <v>164206567</v>
      </c>
      <c r="M300" s="52">
        <f>SUM(M6+M65+M118+M120+M122+M125+M129+M133+M142+M159+M169+M178+M182+M194+M202+M204+M211+M217+M220+M244+M249+M265+M285+M286+M295)</f>
        <v>112691984</v>
      </c>
      <c r="N300" s="52">
        <f>SUM(N6+N65+N120+N121+N122+N125+N129+N133+N142+N159+N169+N178+N182+N194+N202+N204+N211+N217+N220+N244+N249+N265+N285+N286+N295)</f>
        <v>0</v>
      </c>
    </row>
    <row r="302" spans="9:14" ht="12.75">
      <c r="I302" s="60"/>
      <c r="J302" s="60"/>
      <c r="K302" s="60"/>
      <c r="L302" s="60"/>
      <c r="N302" s="67"/>
    </row>
    <row r="303" spans="9:11" ht="12.75">
      <c r="I303" s="60"/>
      <c r="J303" s="60"/>
      <c r="K303" s="60"/>
    </row>
    <row r="304" spans="9:11" ht="12.75">
      <c r="I304" s="60"/>
      <c r="J304" s="60"/>
      <c r="K304" s="60"/>
    </row>
    <row r="305" spans="9:11" ht="12.75">
      <c r="I305" s="60"/>
      <c r="J305" s="60"/>
      <c r="K305" s="60"/>
    </row>
    <row r="306" spans="9:11" ht="12.75">
      <c r="I306" s="60"/>
      <c r="J306" s="60"/>
      <c r="K306" s="60"/>
    </row>
    <row r="307" spans="9:11" ht="12.75">
      <c r="I307" s="60"/>
      <c r="J307" s="60"/>
      <c r="K307" s="60"/>
    </row>
    <row r="308" spans="9:11" ht="12.75">
      <c r="I308" s="60"/>
      <c r="J308" s="60"/>
      <c r="K308" s="60"/>
    </row>
    <row r="309" spans="9:11" ht="12.75">
      <c r="I309" s="60"/>
      <c r="J309" s="60"/>
      <c r="K309" s="60"/>
    </row>
    <row r="310" spans="9:11" ht="12.75">
      <c r="I310" s="60"/>
      <c r="J310" s="60"/>
      <c r="K310" s="60"/>
    </row>
    <row r="311" spans="9:11" ht="12.75">
      <c r="I311" s="60"/>
      <c r="J311" s="60"/>
      <c r="K311" s="60"/>
    </row>
    <row r="312" spans="9:11" ht="12.75">
      <c r="I312" s="60"/>
      <c r="J312" s="60"/>
      <c r="K312" s="60"/>
    </row>
    <row r="313" spans="9:11" ht="12.75">
      <c r="I313" s="60"/>
      <c r="J313" s="60"/>
      <c r="K313" s="60"/>
    </row>
    <row r="314" spans="9:11" ht="12.75">
      <c r="I314" s="60"/>
      <c r="J314" s="60"/>
      <c r="K314" s="60"/>
    </row>
    <row r="315" spans="9:11" ht="12.75">
      <c r="I315" s="60"/>
      <c r="J315" s="60"/>
      <c r="K315" s="60"/>
    </row>
    <row r="316" spans="9:11" ht="12.75">
      <c r="I316" s="60"/>
      <c r="J316" s="60"/>
      <c r="K316" s="60"/>
    </row>
    <row r="317" spans="9:11" ht="12.75">
      <c r="I317" s="60"/>
      <c r="J317" s="60"/>
      <c r="K317" s="60"/>
    </row>
    <row r="318" spans="9:11" ht="12.75">
      <c r="I318" s="60"/>
      <c r="J318" s="60"/>
      <c r="K318" s="60"/>
    </row>
    <row r="319" spans="9:11" ht="12.75">
      <c r="I319" s="60"/>
      <c r="J319" s="60"/>
      <c r="K319" s="60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E30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409"/>
  <sheetViews>
    <sheetView zoomScalePageLayoutView="0" workbookViewId="0" topLeftCell="A1">
      <selection activeCell="B322" sqref="B322"/>
    </sheetView>
  </sheetViews>
  <sheetFormatPr defaultColWidth="11.421875" defaultRowHeight="12.75"/>
  <cols>
    <col min="1" max="1" width="20.140625" style="0" customWidth="1"/>
    <col min="2" max="2" width="25.57421875" style="0" customWidth="1"/>
    <col min="5" max="5" width="12.140625" style="0" bestFit="1" customWidth="1"/>
    <col min="6" max="7" width="11.7109375" style="0" bestFit="1" customWidth="1"/>
    <col min="9" max="9" width="12.140625" style="37" bestFit="1" customWidth="1"/>
    <col min="10" max="11" width="11.7109375" style="37" bestFit="1" customWidth="1"/>
    <col min="12" max="12" width="12.140625" style="37" bestFit="1" customWidth="1"/>
    <col min="13" max="14" width="11.421875" style="44" customWidth="1"/>
  </cols>
  <sheetData>
    <row r="1" spans="1:14" ht="12.75">
      <c r="A1" s="54" t="s">
        <v>0</v>
      </c>
      <c r="B1" s="54" t="s">
        <v>69</v>
      </c>
      <c r="C1" s="55" t="s">
        <v>70</v>
      </c>
      <c r="D1" s="55" t="s">
        <v>71</v>
      </c>
      <c r="E1" s="53" t="s">
        <v>72</v>
      </c>
      <c r="F1" s="53" t="s">
        <v>73</v>
      </c>
      <c r="G1" s="53" t="s">
        <v>74</v>
      </c>
      <c r="H1" s="53" t="s">
        <v>75</v>
      </c>
      <c r="I1" s="56" t="s">
        <v>76</v>
      </c>
      <c r="J1" s="53" t="s">
        <v>77</v>
      </c>
      <c r="K1" s="53" t="s">
        <v>78</v>
      </c>
      <c r="L1" s="53" t="s">
        <v>79</v>
      </c>
      <c r="M1" s="38" t="s">
        <v>80</v>
      </c>
      <c r="N1" s="38" t="s">
        <v>81</v>
      </c>
    </row>
    <row r="2" spans="1:14" ht="12.75">
      <c r="A2" s="9" t="s">
        <v>82</v>
      </c>
      <c r="B2" s="12" t="s">
        <v>83</v>
      </c>
      <c r="C2" s="21"/>
      <c r="D2" s="24"/>
      <c r="E2" s="30"/>
      <c r="F2" s="33"/>
      <c r="G2" s="30"/>
      <c r="H2" s="26"/>
      <c r="I2" s="31"/>
      <c r="J2" s="36"/>
      <c r="K2" s="32"/>
      <c r="L2" s="34"/>
      <c r="M2" s="50"/>
      <c r="N2" s="39"/>
    </row>
    <row r="3" spans="1:14" ht="12.75">
      <c r="A3" s="10" t="s">
        <v>84</v>
      </c>
      <c r="B3" s="13" t="s">
        <v>85</v>
      </c>
      <c r="C3" s="14">
        <f aca="true" t="shared" si="0" ref="C3:H3">SUM(C4:C73)</f>
        <v>94079027</v>
      </c>
      <c r="D3" s="14">
        <f t="shared" si="0"/>
        <v>69153239</v>
      </c>
      <c r="E3" s="14">
        <f t="shared" si="0"/>
        <v>69602824</v>
      </c>
      <c r="F3" s="14">
        <f>SUM(F4:F73)</f>
        <v>63875161</v>
      </c>
      <c r="G3" s="14">
        <f t="shared" si="0"/>
        <v>71203498</v>
      </c>
      <c r="H3" s="14">
        <f t="shared" si="0"/>
        <v>67935475</v>
      </c>
      <c r="I3" s="14">
        <f aca="true" t="shared" si="1" ref="I3:N3">SUM(I4:I73)</f>
        <v>63987010</v>
      </c>
      <c r="J3" s="14">
        <f>SUM(J4:J73)</f>
        <v>63706641</v>
      </c>
      <c r="K3" s="14">
        <f t="shared" si="1"/>
        <v>86024531</v>
      </c>
      <c r="L3" s="14">
        <f t="shared" si="1"/>
        <v>59898320</v>
      </c>
      <c r="M3" s="14">
        <f t="shared" si="1"/>
        <v>62578839</v>
      </c>
      <c r="N3" s="14">
        <f t="shared" si="1"/>
        <v>0</v>
      </c>
    </row>
    <row r="4" spans="1:14" ht="12.75" customHeight="1">
      <c r="A4" s="9" t="s">
        <v>86</v>
      </c>
      <c r="B4" s="12" t="s">
        <v>87</v>
      </c>
      <c r="C4" s="22">
        <v>28905840</v>
      </c>
      <c r="D4" s="25"/>
      <c r="E4" s="22"/>
      <c r="F4" s="25"/>
      <c r="G4" s="22"/>
      <c r="H4" s="25"/>
      <c r="I4" s="22"/>
      <c r="J4" s="25"/>
      <c r="K4" s="22"/>
      <c r="L4" s="25"/>
      <c r="M4" s="51"/>
      <c r="N4" s="41"/>
    </row>
    <row r="5" spans="1:14" ht="12.75" customHeight="1">
      <c r="A5" s="9" t="s">
        <v>88</v>
      </c>
      <c r="B5" s="12" t="s">
        <v>89</v>
      </c>
      <c r="C5" s="22"/>
      <c r="D5" s="25"/>
      <c r="E5" s="22"/>
      <c r="F5" s="25"/>
      <c r="G5" s="22"/>
      <c r="H5" s="25"/>
      <c r="I5" s="22"/>
      <c r="J5" s="25"/>
      <c r="K5" s="22"/>
      <c r="L5" s="25"/>
      <c r="M5" s="51"/>
      <c r="N5" s="41"/>
    </row>
    <row r="6" spans="1:14" ht="12.75" customHeight="1">
      <c r="A6" s="9" t="s">
        <v>90</v>
      </c>
      <c r="B6" s="12" t="s">
        <v>3</v>
      </c>
      <c r="C6" s="22"/>
      <c r="D6" s="25">
        <v>31289427</v>
      </c>
      <c r="E6" s="22">
        <v>42814682</v>
      </c>
      <c r="F6" s="25">
        <v>26369577</v>
      </c>
      <c r="G6" s="22">
        <v>27942506</v>
      </c>
      <c r="H6" s="25">
        <v>26369577</v>
      </c>
      <c r="I6" s="22">
        <v>25777117</v>
      </c>
      <c r="J6" s="25">
        <v>24987115</v>
      </c>
      <c r="K6" s="22">
        <v>44108471</v>
      </c>
      <c r="L6" s="25">
        <v>24454770</v>
      </c>
      <c r="M6" s="51">
        <v>24441305</v>
      </c>
      <c r="N6" s="41"/>
    </row>
    <row r="7" spans="1:14" ht="12.75" customHeight="1">
      <c r="A7" s="9" t="s">
        <v>91</v>
      </c>
      <c r="B7" s="12" t="s">
        <v>92</v>
      </c>
      <c r="C7" s="22"/>
      <c r="D7" s="25"/>
      <c r="E7" s="22"/>
      <c r="F7" s="25"/>
      <c r="G7" s="22"/>
      <c r="H7" s="25"/>
      <c r="I7" s="22"/>
      <c r="J7" s="25"/>
      <c r="K7" s="22"/>
      <c r="L7" s="25"/>
      <c r="M7" s="51"/>
      <c r="N7" s="41"/>
    </row>
    <row r="8" spans="1:14" ht="12.75" customHeight="1">
      <c r="A8" s="9" t="s">
        <v>504</v>
      </c>
      <c r="B8" s="12" t="s">
        <v>505</v>
      </c>
      <c r="C8" s="22">
        <v>18247625</v>
      </c>
      <c r="D8" s="25">
        <v>17457497</v>
      </c>
      <c r="E8" s="22">
        <v>1146862</v>
      </c>
      <c r="F8" s="25">
        <v>16255299</v>
      </c>
      <c r="G8" s="22">
        <v>16255299</v>
      </c>
      <c r="H8" s="25">
        <v>16239170</v>
      </c>
      <c r="I8" s="22">
        <v>16999075</v>
      </c>
      <c r="J8" s="25">
        <v>16685729</v>
      </c>
      <c r="K8" s="22">
        <v>16589669</v>
      </c>
      <c r="L8" s="25">
        <v>15258462</v>
      </c>
      <c r="M8" s="51">
        <v>15587563</v>
      </c>
      <c r="N8" s="41"/>
    </row>
    <row r="9" spans="1:14" ht="12.75" customHeight="1">
      <c r="A9" s="9" t="s">
        <v>4</v>
      </c>
      <c r="B9" s="12" t="s">
        <v>5</v>
      </c>
      <c r="C9" s="22"/>
      <c r="D9" s="25"/>
      <c r="E9" s="22"/>
      <c r="F9" s="25"/>
      <c r="G9" s="22"/>
      <c r="H9" s="25"/>
      <c r="I9" s="22"/>
      <c r="J9" s="25"/>
      <c r="K9" s="22"/>
      <c r="L9" s="25"/>
      <c r="M9" s="51"/>
      <c r="N9" s="41"/>
    </row>
    <row r="10" spans="1:14" ht="12.75" customHeight="1">
      <c r="A10" s="9" t="s">
        <v>620</v>
      </c>
      <c r="B10" s="12" t="s">
        <v>621</v>
      </c>
      <c r="C10" s="22"/>
      <c r="D10" s="25"/>
      <c r="E10" s="22"/>
      <c r="F10" s="25">
        <v>37501</v>
      </c>
      <c r="G10" s="22"/>
      <c r="H10" s="25"/>
      <c r="I10" s="22"/>
      <c r="J10" s="25"/>
      <c r="K10" s="22"/>
      <c r="L10" s="25"/>
      <c r="M10" s="51"/>
      <c r="N10" s="41"/>
    </row>
    <row r="11" spans="1:14" ht="12.75" customHeight="1">
      <c r="A11" s="9" t="s">
        <v>93</v>
      </c>
      <c r="B11" s="12" t="s">
        <v>94</v>
      </c>
      <c r="C11" s="22"/>
      <c r="D11" s="25"/>
      <c r="E11" s="22"/>
      <c r="F11" s="25"/>
      <c r="G11" s="22"/>
      <c r="H11" s="25"/>
      <c r="I11" s="22"/>
      <c r="J11" s="25"/>
      <c r="K11" s="22"/>
      <c r="L11" s="25"/>
      <c r="M11" s="51"/>
      <c r="N11" s="41"/>
    </row>
    <row r="12" spans="1:14" ht="12.75" customHeight="1">
      <c r="A12" s="9" t="s">
        <v>6</v>
      </c>
      <c r="B12" s="12" t="s">
        <v>7</v>
      </c>
      <c r="C12" s="22"/>
      <c r="D12" s="25"/>
      <c r="E12" s="22"/>
      <c r="F12" s="25"/>
      <c r="G12" s="22"/>
      <c r="H12" s="25"/>
      <c r="I12" s="22"/>
      <c r="J12" s="25"/>
      <c r="K12" s="22"/>
      <c r="L12" s="25"/>
      <c r="M12" s="51"/>
      <c r="N12" s="41"/>
    </row>
    <row r="13" spans="1:14" ht="12.75" customHeight="1">
      <c r="A13" s="9" t="s">
        <v>95</v>
      </c>
      <c r="B13" s="12" t="s">
        <v>96</v>
      </c>
      <c r="C13" s="22"/>
      <c r="D13" s="25"/>
      <c r="E13" s="22"/>
      <c r="F13" s="25"/>
      <c r="G13" s="22"/>
      <c r="H13" s="25"/>
      <c r="I13" s="22"/>
      <c r="J13" s="25"/>
      <c r="K13" s="22"/>
      <c r="L13" s="25"/>
      <c r="M13" s="51"/>
      <c r="N13" s="41"/>
    </row>
    <row r="14" spans="1:14" ht="12.75" customHeight="1">
      <c r="A14" s="9" t="s">
        <v>506</v>
      </c>
      <c r="B14" s="12" t="s">
        <v>507</v>
      </c>
      <c r="C14" s="22">
        <v>4457596</v>
      </c>
      <c r="D14" s="22">
        <v>3883610</v>
      </c>
      <c r="E14" s="22">
        <v>6295588</v>
      </c>
      <c r="F14" s="25">
        <v>3955453</v>
      </c>
      <c r="G14" s="22">
        <v>4025377</v>
      </c>
      <c r="H14" s="25">
        <v>3955453</v>
      </c>
      <c r="I14" s="22">
        <v>3866584</v>
      </c>
      <c r="J14" s="25">
        <v>3748083</v>
      </c>
      <c r="K14" s="22">
        <v>1942116</v>
      </c>
      <c r="L14" s="25">
        <v>3619756</v>
      </c>
      <c r="M14" s="51">
        <v>3668231</v>
      </c>
      <c r="N14" s="41"/>
    </row>
    <row r="15" spans="1:14" ht="12.75" customHeight="1">
      <c r="A15" s="9" t="s">
        <v>97</v>
      </c>
      <c r="B15" s="12" t="s">
        <v>98</v>
      </c>
      <c r="C15" s="22"/>
      <c r="D15" s="25"/>
      <c r="E15" s="22"/>
      <c r="F15" s="25"/>
      <c r="G15" s="22"/>
      <c r="H15" s="25"/>
      <c r="I15" s="22"/>
      <c r="J15" s="25"/>
      <c r="K15" s="22"/>
      <c r="L15" s="25"/>
      <c r="M15" s="51"/>
      <c r="N15" s="41"/>
    </row>
    <row r="16" spans="1:14" ht="12.75" customHeight="1">
      <c r="A16" s="9" t="s">
        <v>8</v>
      </c>
      <c r="B16" s="12" t="s">
        <v>9</v>
      </c>
      <c r="C16" s="22"/>
      <c r="D16" s="25"/>
      <c r="E16" s="22"/>
      <c r="F16" s="25"/>
      <c r="G16" s="22"/>
      <c r="H16" s="25"/>
      <c r="I16" s="22"/>
      <c r="J16" s="25"/>
      <c r="K16" s="22"/>
      <c r="L16" s="25"/>
      <c r="M16" s="51"/>
      <c r="N16" s="41"/>
    </row>
    <row r="17" spans="1:14" ht="12.75" customHeight="1">
      <c r="A17" s="9" t="s">
        <v>99</v>
      </c>
      <c r="B17" s="12" t="s">
        <v>100</v>
      </c>
      <c r="C17" s="22"/>
      <c r="D17" s="25"/>
      <c r="E17" s="22"/>
      <c r="F17" s="25"/>
      <c r="G17" s="22"/>
      <c r="H17" s="25"/>
      <c r="I17" s="22"/>
      <c r="J17" s="25"/>
      <c r="K17" s="22"/>
      <c r="L17" s="25"/>
      <c r="M17" s="51"/>
      <c r="N17" s="41"/>
    </row>
    <row r="18" spans="1:14" ht="12.75" customHeight="1">
      <c r="A18" s="9" t="s">
        <v>101</v>
      </c>
      <c r="B18" s="12" t="s">
        <v>102</v>
      </c>
      <c r="C18" s="22"/>
      <c r="D18" s="25"/>
      <c r="E18" s="22"/>
      <c r="F18" s="25"/>
      <c r="G18" s="22"/>
      <c r="H18" s="25"/>
      <c r="I18" s="22"/>
      <c r="J18" s="25"/>
      <c r="K18" s="22"/>
      <c r="L18" s="25"/>
      <c r="M18" s="51"/>
      <c r="N18" s="41"/>
    </row>
    <row r="19" spans="1:14" ht="12.75" customHeight="1">
      <c r="A19" s="9" t="s">
        <v>582</v>
      </c>
      <c r="B19" s="12" t="s">
        <v>583</v>
      </c>
      <c r="C19" s="22">
        <v>62338</v>
      </c>
      <c r="D19" s="22">
        <v>62338</v>
      </c>
      <c r="E19" s="22">
        <v>49185</v>
      </c>
      <c r="F19" s="25">
        <v>40521</v>
      </c>
      <c r="G19" s="22">
        <v>40521</v>
      </c>
      <c r="H19" s="25">
        <v>40521</v>
      </c>
      <c r="I19" s="22">
        <v>40521</v>
      </c>
      <c r="J19" s="25">
        <v>40521</v>
      </c>
      <c r="K19" s="22">
        <v>40521</v>
      </c>
      <c r="L19" s="25">
        <v>40521</v>
      </c>
      <c r="M19" s="51">
        <v>40521</v>
      </c>
      <c r="N19" s="41"/>
    </row>
    <row r="20" spans="1:14" ht="12.75" customHeight="1">
      <c r="A20" s="9" t="s">
        <v>508</v>
      </c>
      <c r="B20" s="12" t="s">
        <v>509</v>
      </c>
      <c r="C20" s="22"/>
      <c r="D20" s="25"/>
      <c r="E20" s="22"/>
      <c r="F20" s="25"/>
      <c r="G20" s="22"/>
      <c r="H20" s="25"/>
      <c r="I20" s="22"/>
      <c r="J20" s="25"/>
      <c r="K20" s="22"/>
      <c r="L20" s="25"/>
      <c r="M20" s="51"/>
      <c r="N20" s="41"/>
    </row>
    <row r="21" spans="1:14" ht="12.75" customHeight="1">
      <c r="A21" s="9" t="s">
        <v>510</v>
      </c>
      <c r="B21" s="12" t="s">
        <v>511</v>
      </c>
      <c r="C21" s="22">
        <v>2384180</v>
      </c>
      <c r="D21" s="22">
        <v>2255938</v>
      </c>
      <c r="E21" s="22">
        <v>2154251</v>
      </c>
      <c r="F21" s="25">
        <v>2110223</v>
      </c>
      <c r="G21" s="22">
        <v>2110223</v>
      </c>
      <c r="H21" s="25">
        <v>2110223</v>
      </c>
      <c r="I21" s="22">
        <v>2064098</v>
      </c>
      <c r="J21" s="25">
        <v>2002039</v>
      </c>
      <c r="K21" s="22">
        <v>1860378</v>
      </c>
      <c r="L21" s="25">
        <v>1960316</v>
      </c>
      <c r="M21" s="51">
        <v>1959268</v>
      </c>
      <c r="N21" s="41"/>
    </row>
    <row r="22" spans="1:14" ht="12.75" customHeight="1">
      <c r="A22" s="9" t="s">
        <v>512</v>
      </c>
      <c r="B22" s="12" t="s">
        <v>513</v>
      </c>
      <c r="C22" s="22">
        <v>210934</v>
      </c>
      <c r="D22" s="25">
        <v>210934</v>
      </c>
      <c r="E22" s="25">
        <v>210922</v>
      </c>
      <c r="F22" s="25">
        <v>210922</v>
      </c>
      <c r="G22" s="22">
        <v>210922</v>
      </c>
      <c r="H22" s="25">
        <v>223616</v>
      </c>
      <c r="I22" s="22">
        <v>223616</v>
      </c>
      <c r="J22" s="25">
        <v>223616</v>
      </c>
      <c r="K22" s="22">
        <v>223616</v>
      </c>
      <c r="L22" s="25">
        <v>237616</v>
      </c>
      <c r="M22" s="51">
        <v>237616</v>
      </c>
      <c r="N22" s="41"/>
    </row>
    <row r="23" spans="1:14" ht="12.75" customHeight="1">
      <c r="A23" s="9" t="s">
        <v>10</v>
      </c>
      <c r="B23" s="12" t="s">
        <v>11</v>
      </c>
      <c r="C23" s="22"/>
      <c r="D23" s="25"/>
      <c r="E23" s="22"/>
      <c r="F23" s="25"/>
      <c r="G23" s="22"/>
      <c r="H23" s="25"/>
      <c r="I23" s="22"/>
      <c r="J23" s="25"/>
      <c r="K23" s="22"/>
      <c r="L23" s="25"/>
      <c r="M23" s="51"/>
      <c r="N23" s="41"/>
    </row>
    <row r="24" spans="1:14" ht="12.75" customHeight="1">
      <c r="A24" s="9" t="s">
        <v>103</v>
      </c>
      <c r="B24" s="12" t="s">
        <v>104</v>
      </c>
      <c r="C24" s="22"/>
      <c r="D24" s="25"/>
      <c r="E24" s="22"/>
      <c r="F24" s="25"/>
      <c r="G24" s="22"/>
      <c r="H24" s="25"/>
      <c r="I24" s="22"/>
      <c r="J24" s="25"/>
      <c r="K24" s="22"/>
      <c r="L24" s="25"/>
      <c r="M24" s="51"/>
      <c r="N24" s="41"/>
    </row>
    <row r="25" spans="1:14" ht="12.75" customHeight="1">
      <c r="A25" s="9" t="s">
        <v>12</v>
      </c>
      <c r="B25" s="12" t="s">
        <v>13</v>
      </c>
      <c r="C25" s="22"/>
      <c r="D25" s="25"/>
      <c r="E25" s="22"/>
      <c r="F25" s="25"/>
      <c r="G25" s="22"/>
      <c r="H25" s="25"/>
      <c r="I25" s="22"/>
      <c r="J25" s="25"/>
      <c r="K25" s="22"/>
      <c r="L25" s="25"/>
      <c r="M25" s="51"/>
      <c r="N25" s="41"/>
    </row>
    <row r="26" spans="1:14" ht="12.75" customHeight="1">
      <c r="A26" s="9" t="s">
        <v>105</v>
      </c>
      <c r="B26" s="12" t="s">
        <v>106</v>
      </c>
      <c r="C26" s="22"/>
      <c r="D26" s="25"/>
      <c r="E26" s="22"/>
      <c r="F26" s="25"/>
      <c r="G26" s="22"/>
      <c r="H26" s="25"/>
      <c r="I26" s="22"/>
      <c r="J26" s="25"/>
      <c r="K26" s="22"/>
      <c r="L26" s="25"/>
      <c r="M26" s="51"/>
      <c r="N26" s="41"/>
    </row>
    <row r="27" spans="1:14" ht="12.75" customHeight="1">
      <c r="A27" s="9" t="s">
        <v>14</v>
      </c>
      <c r="B27" s="12" t="s">
        <v>15</v>
      </c>
      <c r="C27" s="22"/>
      <c r="D27" s="25"/>
      <c r="E27" s="22"/>
      <c r="F27" s="25"/>
      <c r="G27" s="22"/>
      <c r="H27" s="25"/>
      <c r="I27" s="22"/>
      <c r="J27" s="25"/>
      <c r="K27" s="22"/>
      <c r="L27" s="25"/>
      <c r="M27" s="51"/>
      <c r="N27" s="41"/>
    </row>
    <row r="28" spans="1:14" ht="12.75" customHeight="1">
      <c r="A28" s="9" t="s">
        <v>16</v>
      </c>
      <c r="B28" s="12" t="s">
        <v>17</v>
      </c>
      <c r="C28" s="22"/>
      <c r="D28" s="25"/>
      <c r="E28" s="22"/>
      <c r="F28" s="25"/>
      <c r="G28" s="22"/>
      <c r="H28" s="25"/>
      <c r="I28" s="22"/>
      <c r="J28" s="25"/>
      <c r="K28" s="22"/>
      <c r="L28" s="25"/>
      <c r="M28" s="51"/>
      <c r="N28" s="41"/>
    </row>
    <row r="29" spans="1:14" ht="12.75" customHeight="1">
      <c r="A29" s="9" t="s">
        <v>18</v>
      </c>
      <c r="B29" s="12" t="s">
        <v>19</v>
      </c>
      <c r="C29" s="22"/>
      <c r="D29" s="25"/>
      <c r="E29" s="22"/>
      <c r="F29" s="25"/>
      <c r="G29" s="22"/>
      <c r="H29" s="25"/>
      <c r="I29" s="22"/>
      <c r="J29" s="25"/>
      <c r="K29" s="22"/>
      <c r="L29" s="25"/>
      <c r="M29" s="51"/>
      <c r="N29" s="41"/>
    </row>
    <row r="30" spans="1:14" ht="12.75" customHeight="1">
      <c r="A30" s="9" t="s">
        <v>107</v>
      </c>
      <c r="B30" s="12" t="s">
        <v>108</v>
      </c>
      <c r="C30" s="22"/>
      <c r="D30" s="25"/>
      <c r="E30" s="22"/>
      <c r="F30" s="25"/>
      <c r="G30" s="22"/>
      <c r="H30" s="25"/>
      <c r="I30" s="22"/>
      <c r="J30" s="25"/>
      <c r="K30" s="22"/>
      <c r="L30" s="25"/>
      <c r="M30" s="51"/>
      <c r="N30" s="41"/>
    </row>
    <row r="31" spans="1:14" ht="12.75" customHeight="1">
      <c r="A31" s="9" t="s">
        <v>514</v>
      </c>
      <c r="B31" s="12" t="s">
        <v>515</v>
      </c>
      <c r="C31" s="22">
        <v>322263</v>
      </c>
      <c r="D31" s="22">
        <v>315973</v>
      </c>
      <c r="E31" s="22">
        <v>359750</v>
      </c>
      <c r="F31" s="25">
        <v>286403</v>
      </c>
      <c r="G31" s="22">
        <v>286403</v>
      </c>
      <c r="H31" s="25">
        <v>286403</v>
      </c>
      <c r="I31" s="22">
        <v>286403</v>
      </c>
      <c r="J31" s="25">
        <v>286403</v>
      </c>
      <c r="K31" s="22">
        <v>286403</v>
      </c>
      <c r="L31" s="25">
        <v>286403</v>
      </c>
      <c r="M31" s="51">
        <v>286403</v>
      </c>
      <c r="N31" s="41"/>
    </row>
    <row r="32" spans="1:14" ht="12.75" customHeight="1">
      <c r="A32" s="9" t="s">
        <v>516</v>
      </c>
      <c r="B32" s="12" t="s">
        <v>517</v>
      </c>
      <c r="C32" s="22"/>
      <c r="D32" s="25"/>
      <c r="E32" s="22"/>
      <c r="F32" s="25"/>
      <c r="G32" s="22"/>
      <c r="H32" s="25"/>
      <c r="I32" s="22"/>
      <c r="J32" s="25"/>
      <c r="K32" s="22"/>
      <c r="L32" s="25"/>
      <c r="M32" s="51"/>
      <c r="N32" s="41"/>
    </row>
    <row r="33" spans="1:14" ht="12.75" customHeight="1">
      <c r="A33" s="9" t="s">
        <v>518</v>
      </c>
      <c r="B33" s="12" t="s">
        <v>519</v>
      </c>
      <c r="C33" s="22"/>
      <c r="D33" s="25"/>
      <c r="E33" s="22"/>
      <c r="F33" s="25"/>
      <c r="G33" s="22"/>
      <c r="H33" s="25"/>
      <c r="I33" s="22"/>
      <c r="J33" s="25"/>
      <c r="K33" s="22"/>
      <c r="L33" s="25"/>
      <c r="M33" s="51"/>
      <c r="N33" s="41"/>
    </row>
    <row r="34" spans="1:14" ht="12.75" customHeight="1">
      <c r="A34" s="9" t="s">
        <v>109</v>
      </c>
      <c r="B34" s="12" t="s">
        <v>110</v>
      </c>
      <c r="C34" s="22"/>
      <c r="D34" s="25"/>
      <c r="E34" s="22"/>
      <c r="F34" s="25"/>
      <c r="G34" s="22"/>
      <c r="H34" s="25"/>
      <c r="I34" s="22"/>
      <c r="J34" s="25"/>
      <c r="K34" s="22"/>
      <c r="L34" s="25"/>
      <c r="M34" s="51"/>
      <c r="N34" s="41"/>
    </row>
    <row r="35" spans="1:14" ht="12.75" customHeight="1">
      <c r="A35" s="9" t="s">
        <v>20</v>
      </c>
      <c r="B35" s="12" t="s">
        <v>21</v>
      </c>
      <c r="C35" s="22"/>
      <c r="D35" s="25"/>
      <c r="E35" s="22"/>
      <c r="F35" s="25"/>
      <c r="G35" s="22"/>
      <c r="H35" s="25"/>
      <c r="I35" s="22"/>
      <c r="J35" s="25"/>
      <c r="K35" s="22"/>
      <c r="L35" s="25"/>
      <c r="M35" s="51"/>
      <c r="N35" s="41"/>
    </row>
    <row r="36" spans="1:14" ht="12.75" customHeight="1">
      <c r="A36" s="9" t="s">
        <v>607</v>
      </c>
      <c r="B36" s="12" t="s">
        <v>619</v>
      </c>
      <c r="C36" s="22"/>
      <c r="D36" s="25"/>
      <c r="E36" s="22"/>
      <c r="F36" s="25"/>
      <c r="G36" s="22"/>
      <c r="H36" s="25"/>
      <c r="I36" s="22"/>
      <c r="J36" s="25"/>
      <c r="K36" s="22"/>
      <c r="L36" s="25"/>
      <c r="M36" s="51"/>
      <c r="N36" s="41"/>
    </row>
    <row r="37" spans="1:14" ht="12.75" customHeight="1">
      <c r="A37" s="9" t="s">
        <v>520</v>
      </c>
      <c r="B37" s="12" t="s">
        <v>521</v>
      </c>
      <c r="C37" s="22">
        <v>1329921</v>
      </c>
      <c r="D37" s="25">
        <v>946363</v>
      </c>
      <c r="E37" s="25">
        <v>1222022</v>
      </c>
      <c r="F37" s="25">
        <v>1222122</v>
      </c>
      <c r="G37" s="22">
        <v>1222122</v>
      </c>
      <c r="H37" s="25">
        <v>1518352</v>
      </c>
      <c r="I37" s="22">
        <v>1321763</v>
      </c>
      <c r="J37" s="25">
        <v>1321763</v>
      </c>
      <c r="K37" s="22">
        <v>1482851</v>
      </c>
      <c r="L37" s="25">
        <v>1884672</v>
      </c>
      <c r="M37" s="51">
        <v>2014595</v>
      </c>
      <c r="N37" s="41"/>
    </row>
    <row r="38" spans="1:14" ht="12.75" customHeight="1">
      <c r="A38" s="9" t="s">
        <v>522</v>
      </c>
      <c r="B38" s="12" t="s">
        <v>523</v>
      </c>
      <c r="C38" s="22">
        <v>291821</v>
      </c>
      <c r="D38" s="25">
        <v>435212</v>
      </c>
      <c r="E38" s="25">
        <v>832466</v>
      </c>
      <c r="F38" s="25">
        <v>297608</v>
      </c>
      <c r="G38" s="22">
        <v>572133</v>
      </c>
      <c r="H38" s="25">
        <v>459519</v>
      </c>
      <c r="I38" s="22">
        <v>587960</v>
      </c>
      <c r="J38" s="25">
        <v>213066</v>
      </c>
      <c r="K38" s="22">
        <v>2300605</v>
      </c>
      <c r="L38" s="25">
        <v>1240592</v>
      </c>
      <c r="M38" s="51">
        <v>1244940</v>
      </c>
      <c r="N38" s="41"/>
    </row>
    <row r="39" spans="1:14" ht="12.75" customHeight="1">
      <c r="A39" s="9" t="s">
        <v>615</v>
      </c>
      <c r="B39" s="12" t="s">
        <v>616</v>
      </c>
      <c r="C39" s="22">
        <v>985766</v>
      </c>
      <c r="D39" s="25">
        <v>555502</v>
      </c>
      <c r="E39" s="25">
        <v>479885</v>
      </c>
      <c r="F39" s="25">
        <v>161911</v>
      </c>
      <c r="G39" s="22">
        <v>1930161</v>
      </c>
      <c r="H39" s="25">
        <v>290352</v>
      </c>
      <c r="I39" s="22">
        <v>813617</v>
      </c>
      <c r="J39" s="25">
        <v>1389961</v>
      </c>
      <c r="K39" s="22"/>
      <c r="L39" s="25"/>
      <c r="M39" s="51"/>
      <c r="N39" s="41"/>
    </row>
    <row r="40" spans="1:14" ht="12.75" customHeight="1">
      <c r="A40" s="9" t="s">
        <v>524</v>
      </c>
      <c r="B40" s="12" t="s">
        <v>525</v>
      </c>
      <c r="C40" s="22">
        <v>2038266</v>
      </c>
      <c r="D40" s="25">
        <v>1487837</v>
      </c>
      <c r="E40" s="22">
        <v>2171406</v>
      </c>
      <c r="F40" s="25">
        <v>2149726</v>
      </c>
      <c r="G40" s="22">
        <v>2149726</v>
      </c>
      <c r="H40" s="25">
        <v>2138415</v>
      </c>
      <c r="I40" s="22">
        <v>2208700</v>
      </c>
      <c r="J40" s="25">
        <v>2070869</v>
      </c>
      <c r="K40" s="22">
        <v>3032565</v>
      </c>
      <c r="L40" s="25">
        <v>2018032</v>
      </c>
      <c r="M40" s="51">
        <v>2016955</v>
      </c>
      <c r="N40" s="41"/>
    </row>
    <row r="41" spans="1:14" ht="12.75" customHeight="1">
      <c r="A41" s="9" t="s">
        <v>548</v>
      </c>
      <c r="B41" s="12" t="s">
        <v>576</v>
      </c>
      <c r="C41" s="22"/>
      <c r="D41" s="22"/>
      <c r="E41" s="22"/>
      <c r="F41" s="25"/>
      <c r="G41" s="22"/>
      <c r="H41" s="25"/>
      <c r="I41" s="22"/>
      <c r="J41" s="25"/>
      <c r="K41" s="22"/>
      <c r="L41" s="25"/>
      <c r="M41" s="51"/>
      <c r="N41" s="41"/>
    </row>
    <row r="42" spans="1:14" ht="12.75" customHeight="1">
      <c r="A42" s="9" t="s">
        <v>526</v>
      </c>
      <c r="B42" s="12" t="s">
        <v>527</v>
      </c>
      <c r="C42" s="22">
        <v>2755908</v>
      </c>
      <c r="D42" s="25">
        <v>2650522</v>
      </c>
      <c r="E42" s="22">
        <v>3705970</v>
      </c>
      <c r="F42" s="25">
        <v>2647289</v>
      </c>
      <c r="G42" s="22">
        <v>2647289</v>
      </c>
      <c r="H42" s="25">
        <v>3027452</v>
      </c>
      <c r="I42" s="22">
        <v>2235494</v>
      </c>
      <c r="J42" s="25">
        <v>1984652</v>
      </c>
      <c r="K42" s="22">
        <v>1933040</v>
      </c>
      <c r="L42" s="25">
        <v>1798818</v>
      </c>
      <c r="M42" s="51">
        <v>4114262</v>
      </c>
      <c r="N42" s="41"/>
    </row>
    <row r="43" spans="1:14" ht="12.75" customHeight="1">
      <c r="A43" s="9" t="s">
        <v>111</v>
      </c>
      <c r="B43" s="12" t="s">
        <v>22</v>
      </c>
      <c r="C43" s="22"/>
      <c r="D43" s="25"/>
      <c r="E43" s="22"/>
      <c r="F43" s="25"/>
      <c r="G43" s="22"/>
      <c r="H43" s="25"/>
      <c r="I43" s="22"/>
      <c r="J43" s="25"/>
      <c r="K43" s="22"/>
      <c r="L43" s="25"/>
      <c r="M43" s="51"/>
      <c r="N43" s="41"/>
    </row>
    <row r="44" spans="1:14" ht="12.75" customHeight="1">
      <c r="A44" s="9" t="s">
        <v>528</v>
      </c>
      <c r="B44" s="12" t="s">
        <v>529</v>
      </c>
      <c r="C44" s="22">
        <v>4910065</v>
      </c>
      <c r="D44" s="25">
        <v>4459464</v>
      </c>
      <c r="E44" s="22">
        <v>4965833</v>
      </c>
      <c r="F44" s="25">
        <v>4791828</v>
      </c>
      <c r="G44" s="22">
        <v>6450394</v>
      </c>
      <c r="H44" s="25">
        <v>4604595</v>
      </c>
      <c r="I44" s="22">
        <v>4837170</v>
      </c>
      <c r="J44" s="25">
        <v>5954251</v>
      </c>
      <c r="K44" s="22">
        <v>5356019</v>
      </c>
      <c r="L44" s="25">
        <v>4416681</v>
      </c>
      <c r="M44" s="51">
        <v>4359733</v>
      </c>
      <c r="N44" s="41"/>
    </row>
    <row r="45" spans="1:14" ht="12.75" customHeight="1">
      <c r="A45" s="9" t="s">
        <v>112</v>
      </c>
      <c r="B45" s="12" t="s">
        <v>113</v>
      </c>
      <c r="C45" s="22"/>
      <c r="D45" s="25"/>
      <c r="E45" s="22"/>
      <c r="F45" s="25"/>
      <c r="G45" s="22"/>
      <c r="H45" s="25"/>
      <c r="I45" s="22"/>
      <c r="J45" s="25"/>
      <c r="K45" s="22"/>
      <c r="L45" s="25"/>
      <c r="M45" s="51"/>
      <c r="N45" s="41"/>
    </row>
    <row r="46" spans="1:14" ht="12.75" customHeight="1">
      <c r="A46" s="9" t="s">
        <v>114</v>
      </c>
      <c r="B46" s="12" t="s">
        <v>115</v>
      </c>
      <c r="C46" s="22"/>
      <c r="D46" s="25"/>
      <c r="E46" s="22"/>
      <c r="F46" s="25"/>
      <c r="G46" s="22"/>
      <c r="H46" s="25"/>
      <c r="I46" s="22"/>
      <c r="J46" s="25"/>
      <c r="K46" s="22"/>
      <c r="L46" s="25"/>
      <c r="M46" s="51"/>
      <c r="N46" s="41"/>
    </row>
    <row r="47" spans="1:14" ht="12.75" customHeight="1">
      <c r="A47" s="9" t="s">
        <v>116</v>
      </c>
      <c r="B47" s="12" t="s">
        <v>23</v>
      </c>
      <c r="C47" s="22">
        <v>2115379</v>
      </c>
      <c r="D47" s="25">
        <v>464626</v>
      </c>
      <c r="E47" s="22">
        <v>1617837</v>
      </c>
      <c r="F47" s="25">
        <v>1762613</v>
      </c>
      <c r="G47" s="22">
        <v>1762613</v>
      </c>
      <c r="H47" s="25">
        <v>1650904</v>
      </c>
      <c r="I47" s="22">
        <v>1800459</v>
      </c>
      <c r="J47" s="25">
        <v>1819313</v>
      </c>
      <c r="K47" s="22">
        <v>2298923</v>
      </c>
      <c r="L47" s="25">
        <v>1757248</v>
      </c>
      <c r="M47" s="51">
        <v>1683014</v>
      </c>
      <c r="N47" s="41"/>
    </row>
    <row r="48" spans="1:14" ht="12.75" customHeight="1">
      <c r="A48" s="9" t="s">
        <v>117</v>
      </c>
      <c r="B48" s="12" t="s">
        <v>118</v>
      </c>
      <c r="C48" s="22"/>
      <c r="D48" s="25"/>
      <c r="E48" s="22"/>
      <c r="F48" s="25"/>
      <c r="G48" s="22"/>
      <c r="H48" s="25"/>
      <c r="I48" s="22"/>
      <c r="J48" s="25"/>
      <c r="K48" s="22"/>
      <c r="L48" s="25"/>
      <c r="M48" s="51"/>
      <c r="N48" s="41"/>
    </row>
    <row r="49" spans="1:14" ht="12.75" customHeight="1">
      <c r="A49" s="9" t="s">
        <v>119</v>
      </c>
      <c r="B49" s="12" t="s">
        <v>120</v>
      </c>
      <c r="C49" s="22"/>
      <c r="D49" s="25"/>
      <c r="E49" s="22"/>
      <c r="F49" s="25"/>
      <c r="G49" s="22"/>
      <c r="H49" s="25"/>
      <c r="I49" s="22"/>
      <c r="J49" s="25"/>
      <c r="K49" s="22"/>
      <c r="L49" s="25"/>
      <c r="M49" s="51"/>
      <c r="N49" s="41"/>
    </row>
    <row r="50" spans="1:14" ht="12.75" customHeight="1">
      <c r="A50" s="9" t="s">
        <v>121</v>
      </c>
      <c r="B50" s="12" t="s">
        <v>122</v>
      </c>
      <c r="C50" s="22"/>
      <c r="D50" s="25"/>
      <c r="E50" s="22"/>
      <c r="F50" s="25"/>
      <c r="G50" s="22"/>
      <c r="H50" s="25"/>
      <c r="I50" s="22"/>
      <c r="J50" s="25"/>
      <c r="K50" s="22">
        <v>207361</v>
      </c>
      <c r="L50" s="25"/>
      <c r="M50" s="51"/>
      <c r="N50" s="41"/>
    </row>
    <row r="51" spans="1:14" ht="12.75" customHeight="1">
      <c r="A51" s="9" t="s">
        <v>584</v>
      </c>
      <c r="B51" s="12" t="s">
        <v>585</v>
      </c>
      <c r="C51" s="22"/>
      <c r="D51" s="25"/>
      <c r="E51" s="22"/>
      <c r="F51" s="25"/>
      <c r="G51" s="22"/>
      <c r="H51" s="25"/>
      <c r="I51" s="22"/>
      <c r="J51" s="25"/>
      <c r="K51" s="22"/>
      <c r="L51" s="25"/>
      <c r="M51" s="51"/>
      <c r="N51" s="41"/>
    </row>
    <row r="52" spans="1:14" ht="12.75" customHeight="1">
      <c r="A52" s="9" t="s">
        <v>123</v>
      </c>
      <c r="B52" s="12" t="s">
        <v>124</v>
      </c>
      <c r="C52" s="22"/>
      <c r="D52" s="25"/>
      <c r="E52" s="22"/>
      <c r="F52" s="25"/>
      <c r="G52" s="22"/>
      <c r="H52" s="25"/>
      <c r="I52" s="22"/>
      <c r="J52" s="25"/>
      <c r="K52" s="22"/>
      <c r="L52" s="25"/>
      <c r="M52" s="51"/>
      <c r="N52" s="41"/>
    </row>
    <row r="53" spans="1:14" ht="12.75" customHeight="1">
      <c r="A53" s="9" t="s">
        <v>125</v>
      </c>
      <c r="B53" s="12" t="s">
        <v>586</v>
      </c>
      <c r="C53" s="22"/>
      <c r="D53" s="25"/>
      <c r="E53" s="22"/>
      <c r="F53" s="25"/>
      <c r="G53" s="22"/>
      <c r="H53" s="25"/>
      <c r="I53" s="22"/>
      <c r="J53" s="25"/>
      <c r="K53" s="22"/>
      <c r="L53" s="25"/>
      <c r="M53" s="51"/>
      <c r="N53" s="41"/>
    </row>
    <row r="54" spans="1:14" ht="12.75" customHeight="1">
      <c r="A54" s="9" t="s">
        <v>563</v>
      </c>
      <c r="B54" s="12" t="s">
        <v>122</v>
      </c>
      <c r="C54" s="22"/>
      <c r="D54" s="25"/>
      <c r="E54" s="22"/>
      <c r="F54" s="25"/>
      <c r="G54" s="22"/>
      <c r="H54" s="25"/>
      <c r="I54" s="22"/>
      <c r="J54" s="25"/>
      <c r="K54" s="22"/>
      <c r="L54" s="25"/>
      <c r="M54" s="51"/>
      <c r="N54" s="41"/>
    </row>
    <row r="55" spans="1:14" ht="12.75" customHeight="1">
      <c r="A55" s="9" t="s">
        <v>126</v>
      </c>
      <c r="B55" s="12" t="s">
        <v>127</v>
      </c>
      <c r="C55" s="22"/>
      <c r="D55" s="25"/>
      <c r="E55" s="22"/>
      <c r="F55" s="25"/>
      <c r="G55" s="22"/>
      <c r="H55" s="25"/>
      <c r="I55" s="22"/>
      <c r="J55" s="25"/>
      <c r="K55" s="22"/>
      <c r="L55" s="25"/>
      <c r="M55" s="51">
        <v>924433</v>
      </c>
      <c r="N55" s="41"/>
    </row>
    <row r="56" spans="1:14" ht="12.75" customHeight="1">
      <c r="A56" s="9" t="s">
        <v>128</v>
      </c>
      <c r="B56" s="12" t="s">
        <v>122</v>
      </c>
      <c r="C56" s="22"/>
      <c r="D56" s="25"/>
      <c r="E56" s="22"/>
      <c r="F56" s="25"/>
      <c r="G56" s="22"/>
      <c r="H56" s="25"/>
      <c r="I56" s="22"/>
      <c r="J56" s="25"/>
      <c r="K56" s="22"/>
      <c r="L56" s="25"/>
      <c r="M56" s="51"/>
      <c r="N56" s="41"/>
    </row>
    <row r="57" spans="1:14" ht="12.75" customHeight="1">
      <c r="A57" s="9" t="s">
        <v>129</v>
      </c>
      <c r="B57" s="12" t="s">
        <v>130</v>
      </c>
      <c r="C57" s="22"/>
      <c r="D57" s="25"/>
      <c r="E57" s="22"/>
      <c r="F57" s="25"/>
      <c r="G57" s="22"/>
      <c r="H57" s="25"/>
      <c r="I57" s="22"/>
      <c r="J57" s="25"/>
      <c r="K57" s="22"/>
      <c r="L57" s="25"/>
      <c r="M57" s="51"/>
      <c r="N57" s="41"/>
    </row>
    <row r="58" spans="1:14" ht="12.75" customHeight="1">
      <c r="A58" s="9" t="s">
        <v>530</v>
      </c>
      <c r="B58" s="12" t="s">
        <v>531</v>
      </c>
      <c r="C58" s="22">
        <v>888726</v>
      </c>
      <c r="D58" s="22">
        <v>888726</v>
      </c>
      <c r="E58" s="22">
        <v>888726</v>
      </c>
      <c r="F58" s="25">
        <v>888726</v>
      </c>
      <c r="G58" s="22">
        <v>1777416</v>
      </c>
      <c r="H58" s="25">
        <v>888726</v>
      </c>
      <c r="I58" s="22">
        <v>236994</v>
      </c>
      <c r="J58" s="25">
        <v>291821</v>
      </c>
      <c r="K58" s="22"/>
      <c r="L58" s="25"/>
      <c r="M58" s="51"/>
      <c r="N58" s="41"/>
    </row>
    <row r="59" spans="1:14" ht="12.75" customHeight="1">
      <c r="A59" s="9" t="s">
        <v>617</v>
      </c>
      <c r="B59" s="12" t="s">
        <v>618</v>
      </c>
      <c r="C59" s="22">
        <v>687439</v>
      </c>
      <c r="D59" s="22">
        <v>687439</v>
      </c>
      <c r="E59" s="22">
        <v>687439</v>
      </c>
      <c r="F59" s="25">
        <v>687439</v>
      </c>
      <c r="G59" s="22">
        <v>1820393</v>
      </c>
      <c r="H59" s="25">
        <v>687439</v>
      </c>
      <c r="I59" s="22">
        <v>687439</v>
      </c>
      <c r="J59" s="25">
        <v>687439</v>
      </c>
      <c r="K59" s="22">
        <v>924433</v>
      </c>
      <c r="L59" s="25">
        <v>924433</v>
      </c>
      <c r="M59" s="51"/>
      <c r="N59" s="41"/>
    </row>
    <row r="60" spans="1:14" ht="12.75" customHeight="1">
      <c r="A60" s="9" t="s">
        <v>131</v>
      </c>
      <c r="B60" s="12" t="s">
        <v>132</v>
      </c>
      <c r="C60" s="22"/>
      <c r="D60" s="25"/>
      <c r="E60" s="22"/>
      <c r="F60" s="25"/>
      <c r="G60" s="22"/>
      <c r="H60" s="25"/>
      <c r="I60" s="22"/>
      <c r="J60" s="25"/>
      <c r="K60" s="22"/>
      <c r="L60" s="25"/>
      <c r="M60" s="51"/>
      <c r="N60" s="41"/>
    </row>
    <row r="61" spans="1:14" ht="12.75" customHeight="1">
      <c r="A61" s="9" t="s">
        <v>628</v>
      </c>
      <c r="B61" s="12" t="s">
        <v>629</v>
      </c>
      <c r="C61" s="22"/>
      <c r="D61" s="25"/>
      <c r="E61" s="22"/>
      <c r="F61" s="25"/>
      <c r="G61" s="22"/>
      <c r="H61" s="25"/>
      <c r="I61" s="22"/>
      <c r="J61" s="25"/>
      <c r="K61" s="22">
        <v>3437560</v>
      </c>
      <c r="L61" s="25"/>
      <c r="M61" s="51"/>
      <c r="N61" s="41"/>
    </row>
    <row r="62" spans="1:14" ht="12.75" customHeight="1">
      <c r="A62" s="9" t="s">
        <v>133</v>
      </c>
      <c r="B62" s="12" t="s">
        <v>24</v>
      </c>
      <c r="C62" s="22"/>
      <c r="D62" s="25"/>
      <c r="E62" s="22"/>
      <c r="F62" s="25"/>
      <c r="G62" s="22"/>
      <c r="H62" s="25"/>
      <c r="I62" s="22"/>
      <c r="J62" s="25"/>
      <c r="K62" s="22"/>
      <c r="L62" s="25"/>
      <c r="M62" s="51"/>
      <c r="N62" s="41"/>
    </row>
    <row r="63" spans="1:14" ht="12.75" customHeight="1">
      <c r="A63" s="9" t="s">
        <v>134</v>
      </c>
      <c r="B63" s="12" t="s">
        <v>38</v>
      </c>
      <c r="C63" s="22"/>
      <c r="D63" s="25"/>
      <c r="E63" s="22"/>
      <c r="F63" s="25"/>
      <c r="G63" s="22"/>
      <c r="H63" s="25"/>
      <c r="I63" s="22"/>
      <c r="J63" s="25"/>
      <c r="K63" s="22"/>
      <c r="L63" s="25"/>
      <c r="M63" s="51"/>
      <c r="N63" s="41"/>
    </row>
    <row r="64" spans="1:14" ht="12.75" customHeight="1">
      <c r="A64" s="9" t="s">
        <v>135</v>
      </c>
      <c r="B64" s="12" t="s">
        <v>136</v>
      </c>
      <c r="C64" s="22"/>
      <c r="D64" s="25"/>
      <c r="E64" s="22"/>
      <c r="F64" s="25"/>
      <c r="G64" s="22"/>
      <c r="H64" s="25"/>
      <c r="I64" s="22"/>
      <c r="J64" s="25"/>
      <c r="K64" s="22"/>
      <c r="L64" s="25"/>
      <c r="M64" s="51"/>
      <c r="N64" s="41"/>
    </row>
    <row r="65" spans="1:14" ht="12.75" customHeight="1">
      <c r="A65" s="9" t="s">
        <v>137</v>
      </c>
      <c r="B65" s="12" t="s">
        <v>138</v>
      </c>
      <c r="C65" s="22"/>
      <c r="D65" s="25"/>
      <c r="E65" s="22"/>
      <c r="F65" s="25"/>
      <c r="G65" s="22"/>
      <c r="H65" s="25"/>
      <c r="I65" s="22"/>
      <c r="J65" s="25"/>
      <c r="K65" s="22"/>
      <c r="L65" s="25"/>
      <c r="M65" s="51"/>
      <c r="N65" s="41"/>
    </row>
    <row r="66" spans="1:14" ht="12.75" customHeight="1">
      <c r="A66" s="9" t="s">
        <v>139</v>
      </c>
      <c r="B66" s="12" t="s">
        <v>140</v>
      </c>
      <c r="C66" s="22"/>
      <c r="D66" s="25"/>
      <c r="E66" s="22"/>
      <c r="F66" s="25"/>
      <c r="G66" s="22"/>
      <c r="H66" s="25"/>
      <c r="I66" s="22"/>
      <c r="J66" s="25"/>
      <c r="K66" s="22"/>
      <c r="L66" s="25"/>
      <c r="M66" s="51"/>
      <c r="N66" s="41"/>
    </row>
    <row r="67" spans="1:14" ht="12.75" customHeight="1">
      <c r="A67" s="9" t="s">
        <v>141</v>
      </c>
      <c r="B67" s="12" t="s">
        <v>142</v>
      </c>
      <c r="C67" s="22"/>
      <c r="D67" s="25"/>
      <c r="E67" s="22"/>
      <c r="F67" s="25"/>
      <c r="G67" s="22"/>
      <c r="H67" s="25"/>
      <c r="I67" s="22"/>
      <c r="J67" s="25"/>
      <c r="K67" s="22"/>
      <c r="L67" s="25"/>
      <c r="M67" s="51"/>
      <c r="N67" s="41"/>
    </row>
    <row r="68" spans="1:14" ht="12.75" customHeight="1">
      <c r="A68" s="9" t="s">
        <v>143</v>
      </c>
      <c r="B68" s="12" t="s">
        <v>144</v>
      </c>
      <c r="C68" s="22"/>
      <c r="D68" s="25">
        <v>320831</v>
      </c>
      <c r="E68" s="22"/>
      <c r="F68" s="25"/>
      <c r="G68" s="22"/>
      <c r="H68" s="25"/>
      <c r="I68" s="22"/>
      <c r="J68" s="25"/>
      <c r="K68" s="22"/>
      <c r="L68" s="25"/>
      <c r="M68" s="51"/>
      <c r="N68" s="41"/>
    </row>
    <row r="69" spans="1:14" ht="12.75" customHeight="1">
      <c r="A69" s="9" t="s">
        <v>145</v>
      </c>
      <c r="B69" s="12" t="s">
        <v>146</v>
      </c>
      <c r="C69" s="22"/>
      <c r="D69" s="25"/>
      <c r="E69" s="22"/>
      <c r="F69" s="25"/>
      <c r="G69" s="22"/>
      <c r="H69" s="25">
        <v>3444758</v>
      </c>
      <c r="I69" s="22"/>
      <c r="J69" s="25"/>
      <c r="K69" s="22"/>
      <c r="L69" s="25"/>
      <c r="M69" s="51"/>
      <c r="N69" s="41"/>
    </row>
    <row r="70" spans="1:14" ht="12.75" customHeight="1">
      <c r="A70" s="9" t="s">
        <v>147</v>
      </c>
      <c r="B70" s="12" t="s">
        <v>148</v>
      </c>
      <c r="C70" s="22"/>
      <c r="D70" s="25"/>
      <c r="E70" s="22"/>
      <c r="F70" s="25"/>
      <c r="G70" s="22"/>
      <c r="H70" s="25"/>
      <c r="I70" s="22"/>
      <c r="J70" s="25"/>
      <c r="K70" s="22"/>
      <c r="L70" s="25"/>
      <c r="M70" s="51"/>
      <c r="N70" s="41"/>
    </row>
    <row r="71" spans="1:14" ht="12.75" customHeight="1">
      <c r="A71" s="9" t="s">
        <v>149</v>
      </c>
      <c r="B71" s="12" t="s">
        <v>150</v>
      </c>
      <c r="C71" s="22">
        <v>23484960</v>
      </c>
      <c r="D71" s="25">
        <v>781000</v>
      </c>
      <c r="E71" s="22"/>
      <c r="F71" s="25"/>
      <c r="G71" s="22"/>
      <c r="H71" s="25"/>
      <c r="I71" s="22"/>
      <c r="J71" s="25"/>
      <c r="K71" s="22"/>
      <c r="L71" s="25"/>
      <c r="M71" s="51"/>
      <c r="N71" s="41"/>
    </row>
    <row r="72" spans="1:14" ht="12.75" customHeight="1">
      <c r="A72" s="9" t="s">
        <v>597</v>
      </c>
      <c r="B72" s="12" t="s">
        <v>598</v>
      </c>
      <c r="C72" s="22"/>
      <c r="D72" s="25"/>
      <c r="E72" s="22"/>
      <c r="F72" s="25"/>
      <c r="G72" s="22"/>
      <c r="H72" s="25"/>
      <c r="I72" s="22"/>
      <c r="J72" s="25"/>
      <c r="K72" s="22"/>
      <c r="L72" s="25"/>
      <c r="M72" s="51"/>
      <c r="N72" s="41"/>
    </row>
    <row r="73" spans="1:14" ht="12.75" customHeight="1">
      <c r="A73" s="9" t="s">
        <v>151</v>
      </c>
      <c r="B73" s="12" t="s">
        <v>152</v>
      </c>
      <c r="C73" s="22"/>
      <c r="D73" s="25"/>
      <c r="E73" s="22"/>
      <c r="F73" s="25"/>
      <c r="G73" s="22"/>
      <c r="H73" s="25"/>
      <c r="I73" s="22"/>
      <c r="J73" s="25"/>
      <c r="K73" s="22"/>
      <c r="L73" s="25"/>
      <c r="M73" s="51"/>
      <c r="N73" s="41"/>
    </row>
    <row r="74" spans="1:14" ht="12.75" customHeight="1">
      <c r="A74" s="10" t="s">
        <v>153</v>
      </c>
      <c r="B74" s="13" t="s">
        <v>154</v>
      </c>
      <c r="C74" s="14">
        <f aca="true" t="shared" si="2" ref="C74:N74">SUM(C75:C129)</f>
        <v>47458927</v>
      </c>
      <c r="D74" s="14">
        <f t="shared" si="2"/>
        <v>40824901</v>
      </c>
      <c r="E74" s="14">
        <f t="shared" si="2"/>
        <v>47442390</v>
      </c>
      <c r="F74" s="14">
        <f t="shared" si="2"/>
        <v>48381552</v>
      </c>
      <c r="G74" s="14">
        <f t="shared" si="2"/>
        <v>49007892</v>
      </c>
      <c r="H74" s="14">
        <f t="shared" si="2"/>
        <v>48999139</v>
      </c>
      <c r="I74" s="14">
        <f t="shared" si="2"/>
        <v>49539396</v>
      </c>
      <c r="J74" s="14">
        <f t="shared" si="2"/>
        <v>50471568</v>
      </c>
      <c r="K74" s="14">
        <f t="shared" si="2"/>
        <v>50957322</v>
      </c>
      <c r="L74" s="14">
        <f t="shared" si="2"/>
        <v>58800956</v>
      </c>
      <c r="M74" s="14">
        <f t="shared" si="2"/>
        <v>52204019</v>
      </c>
      <c r="N74" s="14">
        <f t="shared" si="2"/>
        <v>0</v>
      </c>
    </row>
    <row r="75" spans="1:14" ht="12.75" customHeight="1">
      <c r="A75" s="9" t="s">
        <v>155</v>
      </c>
      <c r="B75" s="12" t="s">
        <v>89</v>
      </c>
      <c r="C75" s="22"/>
      <c r="D75" s="25"/>
      <c r="E75" s="22"/>
      <c r="F75" s="25"/>
      <c r="G75" s="22"/>
      <c r="H75" s="25"/>
      <c r="I75" s="22"/>
      <c r="J75" s="25"/>
      <c r="K75" s="22"/>
      <c r="L75" s="25"/>
      <c r="M75" s="51"/>
      <c r="N75" s="41"/>
    </row>
    <row r="76" spans="1:14" ht="12.75" customHeight="1">
      <c r="A76" s="9" t="s">
        <v>156</v>
      </c>
      <c r="B76" s="12" t="s">
        <v>3</v>
      </c>
      <c r="C76" s="22">
        <v>29043408</v>
      </c>
      <c r="D76" s="25">
        <v>25069243</v>
      </c>
      <c r="E76" s="22">
        <v>18648401</v>
      </c>
      <c r="F76" s="25">
        <v>29832330</v>
      </c>
      <c r="G76" s="22">
        <v>29542785</v>
      </c>
      <c r="H76" s="25">
        <v>30385043</v>
      </c>
      <c r="I76" s="22">
        <v>29854512</v>
      </c>
      <c r="J76" s="25">
        <v>30423465</v>
      </c>
      <c r="K76" s="22">
        <v>20271343</v>
      </c>
      <c r="L76" s="25">
        <v>38868309</v>
      </c>
      <c r="M76" s="51">
        <v>30565657</v>
      </c>
      <c r="N76" s="41"/>
    </row>
    <row r="77" spans="1:14" ht="12.75" customHeight="1">
      <c r="A77" s="9" t="s">
        <v>157</v>
      </c>
      <c r="B77" s="12" t="s">
        <v>92</v>
      </c>
      <c r="C77" s="22"/>
      <c r="D77" s="25"/>
      <c r="E77" s="22"/>
      <c r="F77" s="25"/>
      <c r="G77" s="22"/>
      <c r="H77" s="25"/>
      <c r="I77" s="22"/>
      <c r="J77" s="25"/>
      <c r="K77" s="22"/>
      <c r="L77" s="25"/>
      <c r="M77" s="51"/>
      <c r="N77" s="41"/>
    </row>
    <row r="78" spans="1:14" ht="12.75" customHeight="1">
      <c r="A78" s="9" t="s">
        <v>532</v>
      </c>
      <c r="B78" s="12" t="s">
        <v>505</v>
      </c>
      <c r="C78" s="22">
        <v>4335964</v>
      </c>
      <c r="D78" s="25">
        <v>5226848</v>
      </c>
      <c r="E78" s="22">
        <v>18149928</v>
      </c>
      <c r="F78" s="25">
        <v>4183488</v>
      </c>
      <c r="G78" s="22">
        <v>4183488</v>
      </c>
      <c r="H78" s="25">
        <v>4224182</v>
      </c>
      <c r="I78" s="22">
        <v>4899652</v>
      </c>
      <c r="J78" s="25">
        <v>4800348</v>
      </c>
      <c r="K78" s="22">
        <v>3504370</v>
      </c>
      <c r="L78" s="25">
        <v>4652569</v>
      </c>
      <c r="M78" s="51">
        <v>4708172</v>
      </c>
      <c r="N78" s="41"/>
    </row>
    <row r="79" spans="1:14" ht="12.75" customHeight="1">
      <c r="A79" s="9" t="s">
        <v>158</v>
      </c>
      <c r="B79" s="12" t="s">
        <v>159</v>
      </c>
      <c r="C79" s="22"/>
      <c r="D79" s="25"/>
      <c r="E79" s="22"/>
      <c r="F79" s="25"/>
      <c r="G79" s="22"/>
      <c r="H79" s="25"/>
      <c r="I79" s="22"/>
      <c r="J79" s="25"/>
      <c r="K79" s="22"/>
      <c r="L79" s="25"/>
      <c r="M79" s="51"/>
      <c r="N79" s="41"/>
    </row>
    <row r="80" spans="1:14" ht="12.75" customHeight="1">
      <c r="A80" s="9" t="s">
        <v>160</v>
      </c>
      <c r="B80" s="12" t="s">
        <v>94</v>
      </c>
      <c r="C80" s="22"/>
      <c r="D80" s="25"/>
      <c r="E80" s="22"/>
      <c r="F80" s="25"/>
      <c r="G80" s="22">
        <v>4350642</v>
      </c>
      <c r="H80" s="25"/>
      <c r="I80" s="22"/>
      <c r="J80" s="25"/>
      <c r="K80" s="22"/>
      <c r="L80" s="25"/>
      <c r="M80" s="51"/>
      <c r="N80" s="41"/>
    </row>
    <row r="81" spans="1:14" ht="12.75" customHeight="1">
      <c r="A81" s="9" t="s">
        <v>25</v>
      </c>
      <c r="B81" s="12" t="s">
        <v>26</v>
      </c>
      <c r="C81" s="22"/>
      <c r="D81" s="25"/>
      <c r="E81" s="22"/>
      <c r="F81" s="25"/>
      <c r="G81" s="22"/>
      <c r="H81" s="25"/>
      <c r="I81" s="22"/>
      <c r="J81" s="25"/>
      <c r="K81" s="22"/>
      <c r="L81" s="25"/>
      <c r="M81" s="51"/>
      <c r="N81" s="41"/>
    </row>
    <row r="82" spans="1:14" ht="12.75" customHeight="1">
      <c r="A82" s="9" t="s">
        <v>533</v>
      </c>
      <c r="B82" s="12" t="s">
        <v>507</v>
      </c>
      <c r="C82" s="22">
        <v>4356526</v>
      </c>
      <c r="D82" s="25">
        <v>4783931</v>
      </c>
      <c r="E82" s="22">
        <v>1839471</v>
      </c>
      <c r="F82" s="25">
        <v>4350642</v>
      </c>
      <c r="G82" s="22"/>
      <c r="H82" s="25">
        <v>4557772</v>
      </c>
      <c r="I82" s="22">
        <v>4478193</v>
      </c>
      <c r="J82" s="25">
        <v>4563280</v>
      </c>
      <c r="K82" s="22">
        <v>3040709</v>
      </c>
      <c r="L82" s="25">
        <v>4742034</v>
      </c>
      <c r="M82" s="51">
        <v>4577286</v>
      </c>
      <c r="N82" s="41"/>
    </row>
    <row r="83" spans="1:14" ht="12.75" customHeight="1">
      <c r="A83" s="9" t="s">
        <v>161</v>
      </c>
      <c r="B83" s="12" t="s">
        <v>98</v>
      </c>
      <c r="C83" s="22"/>
      <c r="D83" s="25"/>
      <c r="E83" s="22"/>
      <c r="F83" s="25"/>
      <c r="G83" s="22"/>
      <c r="H83" s="25"/>
      <c r="I83" s="22"/>
      <c r="J83" s="25"/>
      <c r="K83" s="22"/>
      <c r="L83" s="25"/>
      <c r="M83" s="51"/>
      <c r="N83" s="41"/>
    </row>
    <row r="84" spans="1:14" ht="12.75" customHeight="1">
      <c r="A84" s="9" t="s">
        <v>27</v>
      </c>
      <c r="B84" s="12" t="s">
        <v>28</v>
      </c>
      <c r="C84" s="22"/>
      <c r="D84" s="25"/>
      <c r="E84" s="22"/>
      <c r="F84" s="25"/>
      <c r="G84" s="22"/>
      <c r="H84" s="25"/>
      <c r="I84" s="22"/>
      <c r="J84" s="25"/>
      <c r="K84" s="22"/>
      <c r="L84" s="25"/>
      <c r="M84" s="51"/>
      <c r="N84" s="41"/>
    </row>
    <row r="85" spans="1:14" ht="12.75" customHeight="1">
      <c r="A85" s="9" t="s">
        <v>162</v>
      </c>
      <c r="B85" s="12" t="s">
        <v>100</v>
      </c>
      <c r="C85" s="22"/>
      <c r="D85" s="25"/>
      <c r="E85" s="22"/>
      <c r="F85" s="25"/>
      <c r="G85" s="22"/>
      <c r="H85" s="25"/>
      <c r="I85" s="22"/>
      <c r="J85" s="25"/>
      <c r="K85" s="22"/>
      <c r="L85" s="25"/>
      <c r="M85" s="51"/>
      <c r="N85" s="41"/>
    </row>
    <row r="86" spans="1:14" ht="12.75" customHeight="1">
      <c r="A86" s="9" t="s">
        <v>163</v>
      </c>
      <c r="B86" s="12" t="s">
        <v>102</v>
      </c>
      <c r="C86" s="22"/>
      <c r="D86" s="25"/>
      <c r="E86" s="22"/>
      <c r="F86" s="25"/>
      <c r="G86" s="22"/>
      <c r="H86" s="25"/>
      <c r="I86" s="22"/>
      <c r="J86" s="25"/>
      <c r="K86" s="22"/>
      <c r="L86" s="25"/>
      <c r="M86" s="51"/>
      <c r="N86" s="41"/>
    </row>
    <row r="87" spans="1:14" ht="12.75" customHeight="1">
      <c r="A87" s="9" t="s">
        <v>602</v>
      </c>
      <c r="B87" s="12" t="s">
        <v>583</v>
      </c>
      <c r="C87" s="22"/>
      <c r="D87" s="25"/>
      <c r="E87" s="22"/>
      <c r="F87" s="25"/>
      <c r="G87" s="22"/>
      <c r="H87" s="25"/>
      <c r="I87" s="22"/>
      <c r="J87" s="25"/>
      <c r="K87" s="22"/>
      <c r="L87" s="25"/>
      <c r="M87" s="51"/>
      <c r="N87" s="41"/>
    </row>
    <row r="88" spans="1:14" ht="12.75" customHeight="1">
      <c r="A88" s="9" t="s">
        <v>534</v>
      </c>
      <c r="B88" s="12" t="s">
        <v>509</v>
      </c>
      <c r="C88" s="22"/>
      <c r="D88" s="25"/>
      <c r="E88" s="22"/>
      <c r="F88" s="25"/>
      <c r="G88" s="22"/>
      <c r="H88" s="25"/>
      <c r="I88" s="22"/>
      <c r="J88" s="25"/>
      <c r="K88" s="22"/>
      <c r="L88" s="25"/>
      <c r="M88" s="51"/>
      <c r="N88" s="41"/>
    </row>
    <row r="89" spans="1:14" ht="12.75" customHeight="1">
      <c r="A89" s="9" t="s">
        <v>535</v>
      </c>
      <c r="B89" s="12" t="s">
        <v>511</v>
      </c>
      <c r="C89" s="22">
        <v>2326358</v>
      </c>
      <c r="D89" s="25">
        <v>983338</v>
      </c>
      <c r="E89" s="22">
        <v>2041224</v>
      </c>
      <c r="F89" s="25">
        <v>1526464</v>
      </c>
      <c r="G89" s="22">
        <v>2373286</v>
      </c>
      <c r="H89" s="25">
        <v>2436638</v>
      </c>
      <c r="I89" s="22">
        <v>2393694</v>
      </c>
      <c r="J89" s="25">
        <v>2440308</v>
      </c>
      <c r="K89" s="22">
        <v>2641964</v>
      </c>
      <c r="L89" s="25">
        <v>2509598</v>
      </c>
      <c r="M89" s="51">
        <v>2446466</v>
      </c>
      <c r="N89" s="41"/>
    </row>
    <row r="90" spans="1:14" ht="12.75" customHeight="1">
      <c r="A90" s="9" t="s">
        <v>29</v>
      </c>
      <c r="B90" s="12" t="s">
        <v>30</v>
      </c>
      <c r="C90" s="22"/>
      <c r="D90" s="25"/>
      <c r="E90" s="22"/>
      <c r="F90" s="25"/>
      <c r="G90" s="22"/>
      <c r="H90" s="25"/>
      <c r="I90" s="22"/>
      <c r="J90" s="25"/>
      <c r="K90" s="22"/>
      <c r="L90" s="25"/>
      <c r="M90" s="51"/>
      <c r="N90" s="41"/>
    </row>
    <row r="91" spans="1:14" ht="12.75" customHeight="1">
      <c r="A91" s="9" t="s">
        <v>609</v>
      </c>
      <c r="B91" s="12" t="s">
        <v>610</v>
      </c>
      <c r="C91" s="22"/>
      <c r="D91" s="25"/>
      <c r="E91" s="22"/>
      <c r="F91" s="25"/>
      <c r="G91" s="22"/>
      <c r="H91" s="25"/>
      <c r="I91" s="22"/>
      <c r="J91" s="25"/>
      <c r="K91" s="22"/>
      <c r="L91" s="25"/>
      <c r="M91" s="51"/>
      <c r="N91" s="41"/>
    </row>
    <row r="92" spans="1:14" ht="12.75" customHeight="1">
      <c r="A92" s="9" t="s">
        <v>164</v>
      </c>
      <c r="B92" s="12" t="s">
        <v>104</v>
      </c>
      <c r="C92" s="22"/>
      <c r="D92" s="25"/>
      <c r="E92" s="22"/>
      <c r="F92" s="25"/>
      <c r="G92" s="22"/>
      <c r="H92" s="25"/>
      <c r="I92" s="22"/>
      <c r="J92" s="25"/>
      <c r="K92" s="22"/>
      <c r="L92" s="25"/>
      <c r="M92" s="51"/>
      <c r="N92" s="41"/>
    </row>
    <row r="93" spans="1:14" ht="12.75" customHeight="1">
      <c r="A93" s="9" t="s">
        <v>165</v>
      </c>
      <c r="B93" s="12" t="s">
        <v>13</v>
      </c>
      <c r="C93" s="22"/>
      <c r="D93" s="25"/>
      <c r="E93" s="22"/>
      <c r="F93" s="25"/>
      <c r="G93" s="22"/>
      <c r="H93" s="25"/>
      <c r="I93" s="22"/>
      <c r="J93" s="25"/>
      <c r="K93" s="22"/>
      <c r="L93" s="25"/>
      <c r="M93" s="51"/>
      <c r="N93" s="41"/>
    </row>
    <row r="94" spans="1:14" ht="12.75" customHeight="1">
      <c r="A94" s="9" t="s">
        <v>166</v>
      </c>
      <c r="B94" s="12" t="s">
        <v>106</v>
      </c>
      <c r="C94" s="22"/>
      <c r="D94" s="25"/>
      <c r="E94" s="22"/>
      <c r="F94" s="25"/>
      <c r="G94" s="22"/>
      <c r="H94" s="25"/>
      <c r="I94" s="22"/>
      <c r="J94" s="25"/>
      <c r="K94" s="22"/>
      <c r="L94" s="25"/>
      <c r="M94" s="51"/>
      <c r="N94" s="41"/>
    </row>
    <row r="95" spans="1:14" ht="12.75" customHeight="1">
      <c r="A95" s="9" t="s">
        <v>31</v>
      </c>
      <c r="B95" s="12" t="s">
        <v>32</v>
      </c>
      <c r="C95" s="22"/>
      <c r="D95" s="25"/>
      <c r="E95" s="22"/>
      <c r="F95" s="25"/>
      <c r="G95" s="22"/>
      <c r="H95" s="25"/>
      <c r="I95" s="22"/>
      <c r="J95" s="25"/>
      <c r="K95" s="22"/>
      <c r="L95" s="25"/>
      <c r="M95" s="51"/>
      <c r="N95" s="41"/>
    </row>
    <row r="96" spans="1:14" ht="12.75" customHeight="1">
      <c r="A96" s="9" t="s">
        <v>33</v>
      </c>
      <c r="B96" s="12" t="s">
        <v>34</v>
      </c>
      <c r="C96" s="22"/>
      <c r="D96" s="25"/>
      <c r="E96" s="22"/>
      <c r="F96" s="25"/>
      <c r="G96" s="22"/>
      <c r="H96" s="25"/>
      <c r="I96" s="22"/>
      <c r="J96" s="25"/>
      <c r="K96" s="22"/>
      <c r="L96" s="25"/>
      <c r="M96" s="51"/>
      <c r="N96" s="41"/>
    </row>
    <row r="97" spans="1:14" ht="12.75" customHeight="1">
      <c r="A97" s="9" t="s">
        <v>35</v>
      </c>
      <c r="B97" s="12" t="s">
        <v>36</v>
      </c>
      <c r="C97" s="22"/>
      <c r="D97" s="25"/>
      <c r="E97" s="22"/>
      <c r="F97" s="25"/>
      <c r="G97" s="22"/>
      <c r="H97" s="25"/>
      <c r="I97" s="22"/>
      <c r="J97" s="25"/>
      <c r="K97" s="22"/>
      <c r="L97" s="25"/>
      <c r="M97" s="51"/>
      <c r="N97" s="41"/>
    </row>
    <row r="98" spans="1:14" ht="12.75" customHeight="1">
      <c r="A98" s="9" t="s">
        <v>536</v>
      </c>
      <c r="B98" s="12" t="s">
        <v>515</v>
      </c>
      <c r="C98" s="22"/>
      <c r="D98" s="25"/>
      <c r="E98" s="22"/>
      <c r="F98" s="25"/>
      <c r="G98" s="22"/>
      <c r="H98" s="25"/>
      <c r="I98" s="22"/>
      <c r="J98" s="25"/>
      <c r="K98" s="22"/>
      <c r="L98" s="25"/>
      <c r="M98" s="51"/>
      <c r="N98" s="41"/>
    </row>
    <row r="99" spans="1:14" ht="12.75" customHeight="1">
      <c r="A99" s="9" t="s">
        <v>562</v>
      </c>
      <c r="B99" s="12" t="s">
        <v>519</v>
      </c>
      <c r="C99" s="22"/>
      <c r="D99" s="25"/>
      <c r="E99" s="22"/>
      <c r="F99" s="25"/>
      <c r="G99" s="22"/>
      <c r="H99" s="25"/>
      <c r="I99" s="22"/>
      <c r="J99" s="25"/>
      <c r="K99" s="22"/>
      <c r="L99" s="25"/>
      <c r="M99" s="51"/>
      <c r="N99" s="41"/>
    </row>
    <row r="100" spans="1:14" ht="12.75" customHeight="1">
      <c r="A100" s="9" t="s">
        <v>167</v>
      </c>
      <c r="B100" s="12" t="s">
        <v>110</v>
      </c>
      <c r="C100" s="22"/>
      <c r="D100" s="25"/>
      <c r="E100" s="22"/>
      <c r="F100" s="25"/>
      <c r="G100" s="22"/>
      <c r="H100" s="25"/>
      <c r="I100" s="22"/>
      <c r="J100" s="25"/>
      <c r="K100" s="22"/>
      <c r="L100" s="25"/>
      <c r="M100" s="51"/>
      <c r="N100" s="41"/>
    </row>
    <row r="101" spans="1:14" ht="12.75" customHeight="1">
      <c r="A101" s="9" t="s">
        <v>37</v>
      </c>
      <c r="B101" s="12" t="s">
        <v>21</v>
      </c>
      <c r="C101" s="22"/>
      <c r="D101" s="25"/>
      <c r="E101" s="22"/>
      <c r="F101" s="25"/>
      <c r="G101" s="22"/>
      <c r="H101" s="25"/>
      <c r="I101" s="22"/>
      <c r="J101" s="25"/>
      <c r="K101" s="22"/>
      <c r="L101" s="25"/>
      <c r="M101" s="51"/>
      <c r="N101" s="41"/>
    </row>
    <row r="102" spans="1:14" ht="12.75" customHeight="1">
      <c r="A102" s="9" t="s">
        <v>569</v>
      </c>
      <c r="B102" s="12" t="s">
        <v>611</v>
      </c>
      <c r="C102" s="22">
        <v>10772</v>
      </c>
      <c r="D102" s="25">
        <v>123386</v>
      </c>
      <c r="E102" s="22"/>
      <c r="F102" s="25"/>
      <c r="G102" s="22"/>
      <c r="H102" s="25"/>
      <c r="I102" s="22"/>
      <c r="J102" s="25"/>
      <c r="K102" s="22"/>
      <c r="L102" s="25"/>
      <c r="M102" s="51"/>
      <c r="N102" s="41"/>
    </row>
    <row r="103" spans="1:14" ht="12.75" customHeight="1">
      <c r="A103" s="9" t="s">
        <v>599</v>
      </c>
      <c r="B103" s="12" t="s">
        <v>600</v>
      </c>
      <c r="C103" s="22">
        <v>53967</v>
      </c>
      <c r="D103" s="25">
        <v>394381</v>
      </c>
      <c r="E103" s="22"/>
      <c r="F103" s="25">
        <v>118495</v>
      </c>
      <c r="G103" s="22"/>
      <c r="H103" s="25"/>
      <c r="I103" s="22"/>
      <c r="J103" s="25"/>
      <c r="K103" s="22"/>
      <c r="L103" s="25"/>
      <c r="M103" s="51"/>
      <c r="N103" s="41"/>
    </row>
    <row r="104" spans="1:14" ht="12.75" customHeight="1">
      <c r="A104" s="9" t="s">
        <v>560</v>
      </c>
      <c r="B104" s="12" t="s">
        <v>577</v>
      </c>
      <c r="C104" s="22">
        <v>2175659</v>
      </c>
      <c r="D104" s="25">
        <v>953876</v>
      </c>
      <c r="E104" s="22">
        <v>2413087</v>
      </c>
      <c r="F104" s="25">
        <v>2595762</v>
      </c>
      <c r="G104" s="22">
        <v>2595762</v>
      </c>
      <c r="H104" s="25">
        <v>2743681</v>
      </c>
      <c r="I104" s="22">
        <v>2986243</v>
      </c>
      <c r="J104" s="25">
        <v>2687832</v>
      </c>
      <c r="K104" s="22">
        <v>1787929</v>
      </c>
      <c r="L104" s="25">
        <v>2769234</v>
      </c>
      <c r="M104" s="51">
        <v>2705205</v>
      </c>
      <c r="N104" s="41"/>
    </row>
    <row r="105" spans="1:14" ht="12.75" customHeight="1">
      <c r="A105" s="9" t="s">
        <v>537</v>
      </c>
      <c r="B105" s="12" t="s">
        <v>525</v>
      </c>
      <c r="C105" s="22"/>
      <c r="D105" s="25"/>
      <c r="E105" s="22"/>
      <c r="F105" s="25"/>
      <c r="G105" s="22"/>
      <c r="H105" s="25"/>
      <c r="I105" s="22"/>
      <c r="J105" s="25"/>
      <c r="K105" s="22"/>
      <c r="L105" s="25"/>
      <c r="M105" s="51"/>
      <c r="N105" s="41"/>
    </row>
    <row r="106" spans="1:14" ht="12.75" customHeight="1">
      <c r="A106" s="9" t="s">
        <v>538</v>
      </c>
      <c r="B106" s="12" t="s">
        <v>527</v>
      </c>
      <c r="C106" s="22">
        <v>322679</v>
      </c>
      <c r="D106" s="25">
        <v>402082</v>
      </c>
      <c r="E106" s="22">
        <v>166661</v>
      </c>
      <c r="F106" s="25">
        <v>137792</v>
      </c>
      <c r="G106" s="22">
        <v>611760</v>
      </c>
      <c r="H106" s="25">
        <v>137792</v>
      </c>
      <c r="I106" s="22">
        <v>165505</v>
      </c>
      <c r="J106" s="25">
        <v>193819</v>
      </c>
      <c r="K106" s="22">
        <v>107652</v>
      </c>
      <c r="L106" s="25">
        <v>168593</v>
      </c>
      <c r="M106" s="51">
        <v>347758</v>
      </c>
      <c r="N106" s="41"/>
    </row>
    <row r="107" spans="1:14" ht="12.75" customHeight="1">
      <c r="A107" s="9" t="s">
        <v>571</v>
      </c>
      <c r="B107" s="12" t="s">
        <v>572</v>
      </c>
      <c r="C107" s="22">
        <v>3458813</v>
      </c>
      <c r="D107" s="25">
        <v>2279848</v>
      </c>
      <c r="E107" s="22">
        <v>2416634</v>
      </c>
      <c r="F107" s="25">
        <v>3533933</v>
      </c>
      <c r="G107" s="22">
        <v>4286169</v>
      </c>
      <c r="H107" s="25">
        <v>3434262</v>
      </c>
      <c r="I107" s="22">
        <v>3475386</v>
      </c>
      <c r="J107" s="25">
        <v>4252089</v>
      </c>
      <c r="K107" s="22">
        <v>2585704</v>
      </c>
      <c r="L107" s="25">
        <v>3475551</v>
      </c>
      <c r="M107" s="51">
        <v>5509073</v>
      </c>
      <c r="N107" s="41"/>
    </row>
    <row r="108" spans="1:14" ht="12.75" customHeight="1">
      <c r="A108" s="9" t="s">
        <v>168</v>
      </c>
      <c r="B108" s="12" t="s">
        <v>113</v>
      </c>
      <c r="C108" s="22"/>
      <c r="D108" s="25"/>
      <c r="E108" s="22"/>
      <c r="F108" s="25"/>
      <c r="G108" s="22"/>
      <c r="H108" s="25"/>
      <c r="I108" s="22"/>
      <c r="J108" s="25"/>
      <c r="K108" s="22"/>
      <c r="L108" s="25"/>
      <c r="M108" s="51"/>
      <c r="N108" s="41"/>
    </row>
    <row r="109" spans="1:14" ht="12.75" customHeight="1">
      <c r="A109" s="9" t="s">
        <v>169</v>
      </c>
      <c r="B109" s="12" t="s">
        <v>115</v>
      </c>
      <c r="C109" s="22"/>
      <c r="D109" s="25"/>
      <c r="E109" s="22"/>
      <c r="F109" s="25"/>
      <c r="G109" s="22"/>
      <c r="H109" s="25"/>
      <c r="I109" s="22"/>
      <c r="J109" s="25"/>
      <c r="K109" s="22"/>
      <c r="L109" s="25"/>
      <c r="M109" s="51"/>
      <c r="N109" s="41"/>
    </row>
    <row r="110" spans="1:14" ht="12.75" customHeight="1">
      <c r="A110" s="9" t="s">
        <v>170</v>
      </c>
      <c r="B110" s="12" t="s">
        <v>23</v>
      </c>
      <c r="C110" s="22">
        <v>1374781</v>
      </c>
      <c r="D110" s="25">
        <v>607968</v>
      </c>
      <c r="E110" s="22">
        <v>1766984</v>
      </c>
      <c r="F110" s="25">
        <v>2102646</v>
      </c>
      <c r="G110" s="22">
        <v>1064000</v>
      </c>
      <c r="H110" s="25">
        <v>1079769</v>
      </c>
      <c r="I110" s="22">
        <v>1286211</v>
      </c>
      <c r="J110" s="25">
        <v>1110427</v>
      </c>
      <c r="K110" s="22">
        <v>900883</v>
      </c>
      <c r="L110" s="25">
        <v>1015068</v>
      </c>
      <c r="M110" s="51">
        <v>1344402</v>
      </c>
      <c r="N110" s="41"/>
    </row>
    <row r="111" spans="1:14" ht="12.75" customHeight="1">
      <c r="A111" s="9" t="s">
        <v>171</v>
      </c>
      <c r="B111" s="12" t="s">
        <v>118</v>
      </c>
      <c r="C111" s="22"/>
      <c r="D111" s="25"/>
      <c r="E111" s="22"/>
      <c r="F111" s="25"/>
      <c r="G111" s="22"/>
      <c r="H111" s="25"/>
      <c r="I111" s="22"/>
      <c r="J111" s="25"/>
      <c r="K111" s="22"/>
      <c r="L111" s="25"/>
      <c r="M111" s="51"/>
      <c r="N111" s="41"/>
    </row>
    <row r="112" spans="1:14" ht="12.75" customHeight="1">
      <c r="A112" s="9" t="s">
        <v>172</v>
      </c>
      <c r="B112" s="12" t="s">
        <v>120</v>
      </c>
      <c r="C112" s="22"/>
      <c r="D112" s="25"/>
      <c r="E112" s="22"/>
      <c r="F112" s="25"/>
      <c r="G112" s="22"/>
      <c r="H112" s="25"/>
      <c r="I112" s="22"/>
      <c r="J112" s="25"/>
      <c r="K112" s="22"/>
      <c r="L112" s="25"/>
      <c r="M112" s="51"/>
      <c r="N112" s="41"/>
    </row>
    <row r="113" spans="1:14" ht="12.75" customHeight="1">
      <c r="A113" s="9" t="s">
        <v>173</v>
      </c>
      <c r="B113" s="12" t="s">
        <v>122</v>
      </c>
      <c r="C113" s="22"/>
      <c r="D113" s="25"/>
      <c r="E113" s="22"/>
      <c r="F113" s="25"/>
      <c r="G113" s="22"/>
      <c r="H113" s="25"/>
      <c r="I113" s="22"/>
      <c r="J113" s="25"/>
      <c r="K113" s="22"/>
      <c r="L113" s="25"/>
      <c r="M113" s="51"/>
      <c r="N113" s="41"/>
    </row>
    <row r="114" spans="1:14" ht="12.75" customHeight="1">
      <c r="A114" s="9" t="s">
        <v>587</v>
      </c>
      <c r="B114" s="12" t="s">
        <v>588</v>
      </c>
      <c r="C114" s="22"/>
      <c r="D114" s="25"/>
      <c r="E114" s="22"/>
      <c r="F114" s="25"/>
      <c r="G114" s="22"/>
      <c r="H114" s="25"/>
      <c r="I114" s="22"/>
      <c r="J114" s="25"/>
      <c r="K114" s="22"/>
      <c r="L114" s="25"/>
      <c r="M114" s="51"/>
      <c r="N114" s="41"/>
    </row>
    <row r="115" spans="1:14" ht="12.75" customHeight="1">
      <c r="A115" s="9" t="s">
        <v>174</v>
      </c>
      <c r="B115" s="12" t="s">
        <v>124</v>
      </c>
      <c r="C115" s="22"/>
      <c r="D115" s="25"/>
      <c r="E115" s="22"/>
      <c r="F115" s="25"/>
      <c r="G115" s="22"/>
      <c r="H115" s="25"/>
      <c r="I115" s="22"/>
      <c r="J115" s="25"/>
      <c r="K115" s="22"/>
      <c r="L115" s="25"/>
      <c r="M115" s="51"/>
      <c r="N115" s="41"/>
    </row>
    <row r="116" spans="1:14" ht="12.75" customHeight="1">
      <c r="A116" s="9" t="s">
        <v>175</v>
      </c>
      <c r="B116" s="12" t="s">
        <v>176</v>
      </c>
      <c r="C116" s="22"/>
      <c r="D116" s="25"/>
      <c r="E116" s="22"/>
      <c r="F116" s="25"/>
      <c r="G116" s="22"/>
      <c r="H116" s="25"/>
      <c r="I116" s="22"/>
      <c r="J116" s="25"/>
      <c r="K116" s="22"/>
      <c r="L116" s="25"/>
      <c r="M116" s="51"/>
      <c r="N116" s="41"/>
    </row>
    <row r="117" spans="1:14" ht="12.75" customHeight="1">
      <c r="A117" s="9" t="s">
        <v>177</v>
      </c>
      <c r="B117" s="12" t="s">
        <v>132</v>
      </c>
      <c r="C117" s="22"/>
      <c r="D117" s="25"/>
      <c r="E117" s="22"/>
      <c r="F117" s="25"/>
      <c r="G117" s="22"/>
      <c r="H117" s="25"/>
      <c r="I117" s="22"/>
      <c r="J117" s="25"/>
      <c r="K117" s="22"/>
      <c r="L117" s="25"/>
      <c r="M117" s="51"/>
      <c r="N117" s="41"/>
    </row>
    <row r="118" spans="1:14" ht="12.75" customHeight="1">
      <c r="A118" s="9" t="s">
        <v>178</v>
      </c>
      <c r="B118" s="12" t="s">
        <v>24</v>
      </c>
      <c r="C118" s="22"/>
      <c r="D118" s="25"/>
      <c r="E118" s="22"/>
      <c r="F118" s="25"/>
      <c r="G118" s="22"/>
      <c r="H118" s="25"/>
      <c r="I118" s="22"/>
      <c r="J118" s="25"/>
      <c r="K118" s="22"/>
      <c r="L118" s="25"/>
      <c r="M118" s="51"/>
      <c r="N118" s="41"/>
    </row>
    <row r="119" spans="1:14" ht="12.75" customHeight="1">
      <c r="A119" s="9" t="s">
        <v>179</v>
      </c>
      <c r="B119" s="12" t="s">
        <v>38</v>
      </c>
      <c r="C119" s="22"/>
      <c r="D119" s="25"/>
      <c r="E119" s="22"/>
      <c r="F119" s="25"/>
      <c r="G119" s="22"/>
      <c r="H119" s="25"/>
      <c r="I119" s="22"/>
      <c r="J119" s="25"/>
      <c r="K119" s="22"/>
      <c r="L119" s="25"/>
      <c r="M119" s="51"/>
      <c r="N119" s="41"/>
    </row>
    <row r="120" spans="1:14" ht="12.75" customHeight="1">
      <c r="A120" s="9" t="s">
        <v>180</v>
      </c>
      <c r="B120" s="12" t="s">
        <v>138</v>
      </c>
      <c r="C120" s="22"/>
      <c r="D120" s="25"/>
      <c r="E120" s="22"/>
      <c r="F120" s="25"/>
      <c r="G120" s="22"/>
      <c r="H120" s="25"/>
      <c r="I120" s="22"/>
      <c r="J120" s="25"/>
      <c r="K120" s="22"/>
      <c r="L120" s="25"/>
      <c r="M120" s="51"/>
      <c r="N120" s="41"/>
    </row>
    <row r="121" spans="1:14" ht="12.75" customHeight="1">
      <c r="A121" s="9" t="s">
        <v>181</v>
      </c>
      <c r="B121" s="12" t="s">
        <v>140</v>
      </c>
      <c r="C121" s="22"/>
      <c r="D121" s="25"/>
      <c r="E121" s="22"/>
      <c r="F121" s="25"/>
      <c r="G121" s="22"/>
      <c r="H121" s="25"/>
      <c r="I121" s="22"/>
      <c r="J121" s="25"/>
      <c r="K121" s="22"/>
      <c r="L121" s="25"/>
      <c r="M121" s="51"/>
      <c r="N121" s="41"/>
    </row>
    <row r="122" spans="1:14" ht="12.75" customHeight="1">
      <c r="A122" s="9" t="s">
        <v>182</v>
      </c>
      <c r="B122" s="12" t="s">
        <v>142</v>
      </c>
      <c r="C122" s="22"/>
      <c r="D122" s="25"/>
      <c r="E122" s="22"/>
      <c r="F122" s="25"/>
      <c r="G122" s="22"/>
      <c r="H122" s="25"/>
      <c r="I122" s="22"/>
      <c r="J122" s="25"/>
      <c r="K122" s="22">
        <v>16116768</v>
      </c>
      <c r="L122" s="25"/>
      <c r="M122" s="51"/>
      <c r="N122" s="41"/>
    </row>
    <row r="123" spans="1:14" ht="12.75" customHeight="1">
      <c r="A123" s="9" t="s">
        <v>183</v>
      </c>
      <c r="B123" s="12" t="s">
        <v>144</v>
      </c>
      <c r="C123" s="22"/>
      <c r="D123" s="25"/>
      <c r="E123" s="22"/>
      <c r="F123" s="25"/>
      <c r="G123" s="22"/>
      <c r="H123" s="25"/>
      <c r="I123" s="22"/>
      <c r="J123" s="25"/>
      <c r="K123" s="22"/>
      <c r="L123" s="25"/>
      <c r="M123" s="51"/>
      <c r="N123" s="41"/>
    </row>
    <row r="124" spans="1:14" ht="12.75" customHeight="1">
      <c r="A124" s="9" t="s">
        <v>184</v>
      </c>
      <c r="B124" s="12" t="s">
        <v>185</v>
      </c>
      <c r="C124" s="22"/>
      <c r="D124" s="25"/>
      <c r="E124" s="22"/>
      <c r="F124" s="25"/>
      <c r="G124" s="22"/>
      <c r="H124" s="25"/>
      <c r="I124" s="22"/>
      <c r="J124" s="25"/>
      <c r="K124" s="22"/>
      <c r="L124" s="25"/>
      <c r="M124" s="51"/>
      <c r="N124" s="41"/>
    </row>
    <row r="125" spans="1:14" ht="12.75" customHeight="1">
      <c r="A125" s="9" t="s">
        <v>186</v>
      </c>
      <c r="B125" s="12" t="s">
        <v>187</v>
      </c>
      <c r="C125" s="22"/>
      <c r="D125" s="25"/>
      <c r="E125" s="22"/>
      <c r="F125" s="25"/>
      <c r="G125" s="22"/>
      <c r="H125" s="25"/>
      <c r="I125" s="22"/>
      <c r="J125" s="25"/>
      <c r="K125" s="22"/>
      <c r="L125" s="25"/>
      <c r="M125" s="51"/>
      <c r="N125" s="41"/>
    </row>
    <row r="126" spans="1:14" ht="12.75" customHeight="1">
      <c r="A126" s="9" t="s">
        <v>188</v>
      </c>
      <c r="B126" s="12" t="s">
        <v>150</v>
      </c>
      <c r="C126" s="22"/>
      <c r="D126" s="25"/>
      <c r="E126" s="22"/>
      <c r="F126" s="25"/>
      <c r="G126" s="22"/>
      <c r="H126" s="25"/>
      <c r="I126" s="22"/>
      <c r="J126" s="25"/>
      <c r="K126" s="22"/>
      <c r="L126" s="25">
        <v>600000</v>
      </c>
      <c r="M126" s="51"/>
      <c r="N126" s="41"/>
    </row>
    <row r="127" spans="1:14" ht="12.75" customHeight="1">
      <c r="A127" s="9" t="s">
        <v>189</v>
      </c>
      <c r="B127" s="12" t="s">
        <v>152</v>
      </c>
      <c r="C127" s="22"/>
      <c r="D127" s="25"/>
      <c r="E127" s="22"/>
      <c r="F127" s="25"/>
      <c r="G127" s="22"/>
      <c r="H127" s="25"/>
      <c r="I127" s="22"/>
      <c r="J127" s="25"/>
      <c r="K127" s="22"/>
      <c r="L127" s="25"/>
      <c r="M127" s="51"/>
      <c r="N127" s="41"/>
    </row>
    <row r="128" spans="1:14" ht="12.75" customHeight="1">
      <c r="A128" s="9" t="s">
        <v>190</v>
      </c>
      <c r="B128" s="12" t="s">
        <v>102</v>
      </c>
      <c r="C128" s="22"/>
      <c r="D128" s="25"/>
      <c r="E128" s="22"/>
      <c r="F128" s="25"/>
      <c r="G128" s="22"/>
      <c r="H128" s="25"/>
      <c r="I128" s="22"/>
      <c r="J128" s="25"/>
      <c r="K128" s="22"/>
      <c r="L128" s="25"/>
      <c r="M128" s="51"/>
      <c r="N128" s="41"/>
    </row>
    <row r="129" spans="1:14" ht="12.75" customHeight="1">
      <c r="A129" s="9" t="s">
        <v>191</v>
      </c>
      <c r="B129" s="12" t="s">
        <v>192</v>
      </c>
      <c r="C129" s="22"/>
      <c r="D129" s="25"/>
      <c r="E129" s="22"/>
      <c r="F129" s="25"/>
      <c r="G129" s="22"/>
      <c r="H129" s="25"/>
      <c r="I129" s="22"/>
      <c r="J129" s="25"/>
      <c r="K129" s="22"/>
      <c r="L129" s="25"/>
      <c r="M129" s="51"/>
      <c r="N129" s="41"/>
    </row>
    <row r="130" spans="1:14" ht="12.75" customHeight="1">
      <c r="A130" s="10" t="s">
        <v>193</v>
      </c>
      <c r="B130" s="13" t="s">
        <v>194</v>
      </c>
      <c r="C130" s="14">
        <f>C131</f>
        <v>0</v>
      </c>
      <c r="D130" s="14">
        <f aca="true" t="shared" si="3" ref="D130:N130">D131</f>
        <v>0</v>
      </c>
      <c r="E130" s="14">
        <f t="shared" si="3"/>
        <v>0</v>
      </c>
      <c r="F130" s="14">
        <f t="shared" si="3"/>
        <v>0</v>
      </c>
      <c r="G130" s="14">
        <f t="shared" si="3"/>
        <v>0</v>
      </c>
      <c r="H130" s="14">
        <f t="shared" si="3"/>
        <v>0</v>
      </c>
      <c r="I130" s="14">
        <f t="shared" si="3"/>
        <v>0</v>
      </c>
      <c r="J130" s="14">
        <f t="shared" si="3"/>
        <v>0</v>
      </c>
      <c r="K130" s="14">
        <f t="shared" si="3"/>
        <v>0</v>
      </c>
      <c r="L130" s="14">
        <f t="shared" si="3"/>
        <v>0</v>
      </c>
      <c r="M130" s="14">
        <f t="shared" si="3"/>
        <v>0</v>
      </c>
      <c r="N130" s="14">
        <f t="shared" si="3"/>
        <v>0</v>
      </c>
    </row>
    <row r="131" spans="1:14" ht="12.75" customHeight="1">
      <c r="A131" s="9" t="s">
        <v>195</v>
      </c>
      <c r="B131" s="12" t="s">
        <v>39</v>
      </c>
      <c r="C131" s="22"/>
      <c r="D131" s="25"/>
      <c r="E131" s="22"/>
      <c r="F131" s="25"/>
      <c r="G131" s="22"/>
      <c r="H131" s="25"/>
      <c r="I131" s="22"/>
      <c r="J131" s="25"/>
      <c r="K131" s="22"/>
      <c r="L131" s="25"/>
      <c r="M131" s="51"/>
      <c r="N131" s="41"/>
    </row>
    <row r="132" spans="1:14" ht="12.75" customHeight="1">
      <c r="A132" s="10" t="s">
        <v>196</v>
      </c>
      <c r="B132" s="13" t="s">
        <v>40</v>
      </c>
      <c r="C132" s="14">
        <f>SUM(C133:C138)</f>
        <v>69266280</v>
      </c>
      <c r="D132" s="14">
        <f>SUM(D133:D138)</f>
        <v>65988157</v>
      </c>
      <c r="E132" s="14">
        <f>SUM(E133:E138)</f>
        <v>53921155</v>
      </c>
      <c r="F132" s="14">
        <f>SUM(F133:F136)</f>
        <v>66827233</v>
      </c>
      <c r="G132" s="14">
        <f>SUM(G133:G136)</f>
        <v>61391186</v>
      </c>
      <c r="H132" s="14">
        <f>SUM(H133:H136)</f>
        <v>65965620</v>
      </c>
      <c r="I132" s="14">
        <f aca="true" t="shared" si="4" ref="I132:N132">SUM(I133:I136)</f>
        <v>65260940</v>
      </c>
      <c r="J132" s="14">
        <f>SUM(J133:J136)</f>
        <v>71326707</v>
      </c>
      <c r="K132" s="14">
        <f t="shared" si="4"/>
        <v>59940496</v>
      </c>
      <c r="L132" s="14">
        <f t="shared" si="4"/>
        <v>59664334</v>
      </c>
      <c r="M132" s="14">
        <f>SUM(M133:M136)</f>
        <v>67913665</v>
      </c>
      <c r="N132" s="14">
        <f t="shared" si="4"/>
        <v>0</v>
      </c>
    </row>
    <row r="133" spans="1:14" s="8" customFormat="1" ht="12.75" customHeight="1">
      <c r="A133" s="61" t="s">
        <v>578</v>
      </c>
      <c r="B133" s="62" t="s">
        <v>579</v>
      </c>
      <c r="C133" s="63">
        <v>53081285</v>
      </c>
      <c r="D133" s="63">
        <v>58385059</v>
      </c>
      <c r="E133" s="63">
        <v>45044734</v>
      </c>
      <c r="F133" s="64">
        <v>55848799</v>
      </c>
      <c r="G133" s="64">
        <v>55309765</v>
      </c>
      <c r="H133" s="64">
        <v>59170909</v>
      </c>
      <c r="I133" s="64">
        <v>59619650</v>
      </c>
      <c r="J133" s="64">
        <v>61446478</v>
      </c>
      <c r="K133" s="64">
        <v>53737479</v>
      </c>
      <c r="L133" s="64">
        <v>52874366</v>
      </c>
      <c r="M133" s="65">
        <v>61513318</v>
      </c>
      <c r="N133" s="65"/>
    </row>
    <row r="134" spans="1:14" s="8" customFormat="1" ht="12.75" customHeight="1">
      <c r="A134" s="61" t="s">
        <v>580</v>
      </c>
      <c r="B134" s="62" t="s">
        <v>113</v>
      </c>
      <c r="C134" s="63">
        <v>2753805</v>
      </c>
      <c r="D134" s="63">
        <v>4115302</v>
      </c>
      <c r="E134" s="63">
        <v>2040618</v>
      </c>
      <c r="F134" s="64">
        <v>2369538</v>
      </c>
      <c r="G134" s="64">
        <v>2698841</v>
      </c>
      <c r="H134" s="64">
        <v>2898266</v>
      </c>
      <c r="I134" s="64">
        <v>2970249</v>
      </c>
      <c r="J134" s="64">
        <v>3527915</v>
      </c>
      <c r="K134" s="64">
        <v>3032417</v>
      </c>
      <c r="L134" s="64">
        <v>3441006</v>
      </c>
      <c r="M134" s="65">
        <v>3231177</v>
      </c>
      <c r="N134" s="65"/>
    </row>
    <row r="135" spans="1:14" s="8" customFormat="1" ht="12.75" customHeight="1">
      <c r="A135" s="61" t="s">
        <v>581</v>
      </c>
      <c r="B135" s="62" t="s">
        <v>132</v>
      </c>
      <c r="C135" s="63">
        <v>2861226</v>
      </c>
      <c r="D135" s="63">
        <v>2070179</v>
      </c>
      <c r="E135" s="63">
        <v>3056911</v>
      </c>
      <c r="F135" s="64">
        <v>3010344</v>
      </c>
      <c r="G135" s="64">
        <v>3382580</v>
      </c>
      <c r="H135" s="64">
        <v>3896445</v>
      </c>
      <c r="I135" s="64">
        <v>2671041</v>
      </c>
      <c r="J135" s="64">
        <v>3432314</v>
      </c>
      <c r="K135" s="64">
        <v>3170600</v>
      </c>
      <c r="L135" s="64">
        <v>3348962</v>
      </c>
      <c r="M135" s="65">
        <v>3021306</v>
      </c>
      <c r="N135" s="65"/>
    </row>
    <row r="136" spans="1:14" s="8" customFormat="1" ht="12.75" customHeight="1">
      <c r="A136" s="61" t="s">
        <v>589</v>
      </c>
      <c r="B136" s="62" t="s">
        <v>138</v>
      </c>
      <c r="C136" s="63">
        <v>8293632</v>
      </c>
      <c r="D136" s="63"/>
      <c r="E136" s="63"/>
      <c r="F136" s="64">
        <v>5598552</v>
      </c>
      <c r="G136" s="64"/>
      <c r="H136" s="64"/>
      <c r="I136" s="64"/>
      <c r="J136" s="64">
        <v>2920000</v>
      </c>
      <c r="K136" s="64"/>
      <c r="L136" s="64"/>
      <c r="M136" s="65">
        <v>147864</v>
      </c>
      <c r="N136" s="65"/>
    </row>
    <row r="137" spans="1:14" s="73" customFormat="1" ht="12.75" customHeight="1">
      <c r="A137" s="70" t="s">
        <v>539</v>
      </c>
      <c r="B137" s="71" t="s">
        <v>540</v>
      </c>
      <c r="C137" s="72">
        <v>1154526</v>
      </c>
      <c r="D137" s="72">
        <v>646354</v>
      </c>
      <c r="E137" s="72">
        <v>2639496</v>
      </c>
      <c r="F137" s="72">
        <v>1505209</v>
      </c>
      <c r="G137" s="72">
        <v>1280209</v>
      </c>
      <c r="H137" s="72">
        <v>1372180</v>
      </c>
      <c r="I137" s="72">
        <v>1353491</v>
      </c>
      <c r="J137" s="72">
        <v>1487691</v>
      </c>
      <c r="K137" s="72">
        <v>1542952</v>
      </c>
      <c r="L137" s="72">
        <v>1545645</v>
      </c>
      <c r="M137" s="72">
        <v>1504012</v>
      </c>
      <c r="N137" s="72"/>
    </row>
    <row r="138" spans="1:14" ht="12.75" customHeight="1">
      <c r="A138" s="61" t="s">
        <v>590</v>
      </c>
      <c r="B138" s="62" t="s">
        <v>2</v>
      </c>
      <c r="C138" s="63">
        <v>1121806</v>
      </c>
      <c r="D138" s="63">
        <v>771263</v>
      </c>
      <c r="E138" s="63">
        <v>1139396</v>
      </c>
      <c r="F138" s="64">
        <v>1268850</v>
      </c>
      <c r="G138" s="64">
        <v>1341575</v>
      </c>
      <c r="H138" s="64">
        <v>1244428</v>
      </c>
      <c r="I138" s="64">
        <v>2007250</v>
      </c>
      <c r="J138" s="64">
        <v>2005987</v>
      </c>
      <c r="K138" s="64">
        <v>2068743</v>
      </c>
      <c r="L138" s="64">
        <v>2060938</v>
      </c>
      <c r="M138" s="65">
        <v>2173707</v>
      </c>
      <c r="N138" s="65"/>
    </row>
    <row r="139" spans="1:14" ht="12.75" customHeight="1">
      <c r="A139" s="10" t="s">
        <v>197</v>
      </c>
      <c r="B139" s="13" t="s">
        <v>198</v>
      </c>
      <c r="C139" s="14">
        <f>SUM(C140:C141)</f>
        <v>0</v>
      </c>
      <c r="D139" s="14">
        <f aca="true" t="shared" si="5" ref="D139:N139">SUM(D140:D141)</f>
        <v>0</v>
      </c>
      <c r="E139" s="14">
        <f t="shared" si="5"/>
        <v>0</v>
      </c>
      <c r="F139" s="14">
        <f t="shared" si="5"/>
        <v>0</v>
      </c>
      <c r="G139" s="14">
        <f t="shared" si="5"/>
        <v>0</v>
      </c>
      <c r="H139" s="14">
        <f t="shared" si="5"/>
        <v>0</v>
      </c>
      <c r="I139" s="14">
        <f t="shared" si="5"/>
        <v>0</v>
      </c>
      <c r="J139" s="14">
        <f t="shared" si="5"/>
        <v>0</v>
      </c>
      <c r="K139" s="14">
        <f t="shared" si="5"/>
        <v>0</v>
      </c>
      <c r="L139" s="14">
        <f t="shared" si="5"/>
        <v>0</v>
      </c>
      <c r="M139" s="14">
        <f t="shared" si="5"/>
        <v>0</v>
      </c>
      <c r="N139" s="14">
        <f t="shared" si="5"/>
        <v>0</v>
      </c>
    </row>
    <row r="140" spans="1:14" ht="12.75" customHeight="1">
      <c r="A140" s="9" t="s">
        <v>199</v>
      </c>
      <c r="B140" s="12" t="s">
        <v>200</v>
      </c>
      <c r="C140" s="23"/>
      <c r="D140" s="25"/>
      <c r="E140" s="22"/>
      <c r="F140" s="25"/>
      <c r="G140" s="22"/>
      <c r="H140" s="25"/>
      <c r="I140" s="22"/>
      <c r="J140" s="25"/>
      <c r="K140" s="22"/>
      <c r="L140" s="25"/>
      <c r="M140" s="51"/>
      <c r="N140" s="41"/>
    </row>
    <row r="141" spans="1:14" ht="12.75" customHeight="1">
      <c r="A141" s="9" t="s">
        <v>201</v>
      </c>
      <c r="B141" s="12" t="s">
        <v>41</v>
      </c>
      <c r="C141" s="22"/>
      <c r="D141" s="25"/>
      <c r="E141" s="22"/>
      <c r="F141" s="25"/>
      <c r="G141" s="22"/>
      <c r="H141" s="25"/>
      <c r="I141" s="22"/>
      <c r="J141" s="25"/>
      <c r="K141" s="22"/>
      <c r="L141" s="25"/>
      <c r="M141" s="51"/>
      <c r="N141" s="41"/>
    </row>
    <row r="142" spans="1:14" ht="12.75" customHeight="1">
      <c r="A142" s="10" t="s">
        <v>202</v>
      </c>
      <c r="B142" s="13" t="s">
        <v>203</v>
      </c>
      <c r="C142" s="14">
        <f>SUM(C143:C145)</f>
        <v>0</v>
      </c>
      <c r="D142" s="14">
        <f>SUM(D143:D145)</f>
        <v>3191994</v>
      </c>
      <c r="E142" s="14">
        <f>SUM(E143:E145)</f>
        <v>245140</v>
      </c>
      <c r="F142" s="14">
        <f>SUM(F143:F145)</f>
        <v>3557630</v>
      </c>
      <c r="G142" s="14">
        <f>SUM(G143:G145)</f>
        <v>6577539</v>
      </c>
      <c r="H142" s="14">
        <f aca="true" t="shared" si="6" ref="H142:N142">SUM(H143:H145)</f>
        <v>6803144</v>
      </c>
      <c r="I142" s="14">
        <f t="shared" si="6"/>
        <v>8427302</v>
      </c>
      <c r="J142" s="14">
        <f t="shared" si="6"/>
        <v>4857076</v>
      </c>
      <c r="K142" s="14">
        <f t="shared" si="6"/>
        <v>8415403</v>
      </c>
      <c r="L142" s="14">
        <f t="shared" si="6"/>
        <v>10030369</v>
      </c>
      <c r="M142" s="14">
        <f t="shared" si="6"/>
        <v>6663732</v>
      </c>
      <c r="N142" s="14">
        <f t="shared" si="6"/>
        <v>0</v>
      </c>
    </row>
    <row r="143" spans="1:14" ht="12.75" customHeight="1">
      <c r="A143" s="9" t="s">
        <v>204</v>
      </c>
      <c r="B143" s="12" t="s">
        <v>205</v>
      </c>
      <c r="C143" s="22"/>
      <c r="D143" s="25"/>
      <c r="E143" s="22"/>
      <c r="F143" s="25"/>
      <c r="G143" s="22"/>
      <c r="H143" s="25"/>
      <c r="I143" s="22"/>
      <c r="J143" s="25"/>
      <c r="K143" s="22"/>
      <c r="L143" s="25"/>
      <c r="M143" s="51"/>
      <c r="N143" s="41"/>
    </row>
    <row r="144" spans="1:14" ht="12.75" customHeight="1">
      <c r="A144" s="9" t="s">
        <v>206</v>
      </c>
      <c r="B144" s="12" t="s">
        <v>42</v>
      </c>
      <c r="C144" s="22"/>
      <c r="D144" s="25">
        <v>3191994</v>
      </c>
      <c r="E144" s="22">
        <v>245140</v>
      </c>
      <c r="F144" s="25">
        <v>3557630</v>
      </c>
      <c r="G144" s="22">
        <v>6577539</v>
      </c>
      <c r="H144" s="25">
        <v>6803144</v>
      </c>
      <c r="I144" s="22">
        <v>8427302</v>
      </c>
      <c r="J144" s="25">
        <v>4857076</v>
      </c>
      <c r="K144" s="22">
        <v>8415403</v>
      </c>
      <c r="L144" s="25">
        <v>10030369</v>
      </c>
      <c r="M144" s="51">
        <v>6663732</v>
      </c>
      <c r="N144" s="41"/>
    </row>
    <row r="145" spans="1:14" ht="12.75" customHeight="1">
      <c r="A145" s="9" t="s">
        <v>207</v>
      </c>
      <c r="B145" s="12" t="s">
        <v>208</v>
      </c>
      <c r="C145" s="22"/>
      <c r="D145" s="25"/>
      <c r="E145" s="22"/>
      <c r="F145" s="25"/>
      <c r="G145" s="22"/>
      <c r="H145" s="25"/>
      <c r="I145" s="22"/>
      <c r="J145" s="25"/>
      <c r="K145" s="22"/>
      <c r="L145" s="25"/>
      <c r="M145" s="51"/>
      <c r="N145" s="41"/>
    </row>
    <row r="146" spans="1:14" ht="12.75" customHeight="1">
      <c r="A146" s="10" t="s">
        <v>209</v>
      </c>
      <c r="B146" s="13" t="s">
        <v>210</v>
      </c>
      <c r="C146" s="14">
        <f>SUM(C147:C149)</f>
        <v>0</v>
      </c>
      <c r="D146" s="14">
        <f aca="true" t="shared" si="7" ref="D146:N146">SUM(D147:D149)</f>
        <v>1178100</v>
      </c>
      <c r="E146" s="14">
        <f>SUM(E147:E149)</f>
        <v>0</v>
      </c>
      <c r="F146" s="14">
        <f t="shared" si="7"/>
        <v>0</v>
      </c>
      <c r="G146" s="14">
        <f t="shared" si="7"/>
        <v>161852</v>
      </c>
      <c r="H146" s="14">
        <f>SUM(H147:H149)</f>
        <v>2143723</v>
      </c>
      <c r="I146" s="14">
        <f t="shared" si="7"/>
        <v>4071671</v>
      </c>
      <c r="J146" s="14">
        <f t="shared" si="7"/>
        <v>2384732</v>
      </c>
      <c r="K146" s="14">
        <f t="shared" si="7"/>
        <v>10561706</v>
      </c>
      <c r="L146" s="14">
        <f t="shared" si="7"/>
        <v>6176726</v>
      </c>
      <c r="M146" s="14">
        <f t="shared" si="7"/>
        <v>8790173</v>
      </c>
      <c r="N146" s="14">
        <f t="shared" si="7"/>
        <v>0</v>
      </c>
    </row>
    <row r="147" spans="1:14" ht="12.75" customHeight="1">
      <c r="A147" s="9" t="s">
        <v>211</v>
      </c>
      <c r="B147" s="12" t="s">
        <v>212</v>
      </c>
      <c r="C147" s="22"/>
      <c r="D147" s="25"/>
      <c r="E147" s="22"/>
      <c r="F147" s="25"/>
      <c r="G147" s="22"/>
      <c r="H147" s="25">
        <v>1620123</v>
      </c>
      <c r="I147" s="22"/>
      <c r="J147" s="25">
        <v>25200</v>
      </c>
      <c r="K147" s="22">
        <v>965546</v>
      </c>
      <c r="L147" s="25">
        <v>602140</v>
      </c>
      <c r="M147" s="51"/>
      <c r="N147" s="41"/>
    </row>
    <row r="148" spans="1:14" ht="12.75" customHeight="1">
      <c r="A148" s="9" t="s">
        <v>213</v>
      </c>
      <c r="B148" s="12" t="s">
        <v>214</v>
      </c>
      <c r="C148" s="22"/>
      <c r="D148" s="25">
        <v>1178100</v>
      </c>
      <c r="E148" s="22"/>
      <c r="F148" s="25"/>
      <c r="G148" s="22">
        <v>161852</v>
      </c>
      <c r="H148" s="25">
        <v>523600</v>
      </c>
      <c r="I148" s="22"/>
      <c r="J148" s="25">
        <v>2359532</v>
      </c>
      <c r="K148" s="22">
        <v>5444250</v>
      </c>
      <c r="L148" s="25">
        <v>3254000</v>
      </c>
      <c r="M148" s="51">
        <v>8790173</v>
      </c>
      <c r="N148" s="41"/>
    </row>
    <row r="149" spans="1:14" ht="12.75" customHeight="1">
      <c r="A149" s="9" t="s">
        <v>215</v>
      </c>
      <c r="B149" s="12" t="s">
        <v>216</v>
      </c>
      <c r="C149" s="22"/>
      <c r="D149" s="25"/>
      <c r="E149" s="22"/>
      <c r="F149" s="25"/>
      <c r="G149" s="22"/>
      <c r="H149" s="25"/>
      <c r="I149" s="22">
        <v>4071671</v>
      </c>
      <c r="J149" s="25"/>
      <c r="K149" s="22">
        <v>4151910</v>
      </c>
      <c r="L149" s="25">
        <v>2320586</v>
      </c>
      <c r="M149" s="51"/>
      <c r="N149" s="41"/>
    </row>
    <row r="150" spans="1:14" ht="12.75" customHeight="1">
      <c r="A150" s="10" t="s">
        <v>217</v>
      </c>
      <c r="B150" s="13" t="s">
        <v>218</v>
      </c>
      <c r="C150" s="14">
        <f>SUM(C151:C158)</f>
        <v>0</v>
      </c>
      <c r="D150" s="14">
        <f aca="true" t="shared" si="8" ref="D150:N150">SUM(D151:D158)</f>
        <v>0</v>
      </c>
      <c r="E150" s="14">
        <f t="shared" si="8"/>
        <v>0</v>
      </c>
      <c r="F150" s="14">
        <f t="shared" si="8"/>
        <v>236001</v>
      </c>
      <c r="G150" s="14">
        <f t="shared" si="8"/>
        <v>711310</v>
      </c>
      <c r="H150" s="14">
        <f>SUM(H151:H158)</f>
        <v>1609961</v>
      </c>
      <c r="I150" s="14">
        <f t="shared" si="8"/>
        <v>199549</v>
      </c>
      <c r="J150" s="14">
        <f t="shared" si="8"/>
        <v>1714534</v>
      </c>
      <c r="K150" s="14">
        <f t="shared" si="8"/>
        <v>4165000</v>
      </c>
      <c r="L150" s="14">
        <f t="shared" si="8"/>
        <v>6560587</v>
      </c>
      <c r="M150" s="14">
        <f t="shared" si="8"/>
        <v>0</v>
      </c>
      <c r="N150" s="14">
        <f t="shared" si="8"/>
        <v>0</v>
      </c>
    </row>
    <row r="151" spans="1:14" ht="12.75" customHeight="1">
      <c r="A151" s="9" t="s">
        <v>219</v>
      </c>
      <c r="B151" s="12" t="s">
        <v>220</v>
      </c>
      <c r="C151" s="22"/>
      <c r="D151" s="25"/>
      <c r="E151" s="22"/>
      <c r="F151" s="25"/>
      <c r="G151" s="22"/>
      <c r="H151" s="25">
        <v>1609961</v>
      </c>
      <c r="I151" s="22"/>
      <c r="J151" s="25">
        <v>1004580</v>
      </c>
      <c r="K151" s="22"/>
      <c r="L151" s="25">
        <v>3370587</v>
      </c>
      <c r="M151" s="51"/>
      <c r="N151" s="41"/>
    </row>
    <row r="152" spans="1:14" ht="12.75" customHeight="1">
      <c r="A152" s="9" t="s">
        <v>221</v>
      </c>
      <c r="B152" s="12" t="s">
        <v>222</v>
      </c>
      <c r="C152" s="22"/>
      <c r="D152" s="25"/>
      <c r="E152" s="22"/>
      <c r="F152" s="25"/>
      <c r="G152" s="22"/>
      <c r="H152" s="25"/>
      <c r="I152" s="22"/>
      <c r="J152" s="25"/>
      <c r="K152" s="22"/>
      <c r="L152" s="25"/>
      <c r="M152" s="51"/>
      <c r="N152" s="41"/>
    </row>
    <row r="153" spans="1:14" ht="12.75" customHeight="1">
      <c r="A153" s="9" t="s">
        <v>223</v>
      </c>
      <c r="B153" s="12" t="s">
        <v>224</v>
      </c>
      <c r="C153" s="22"/>
      <c r="D153" s="25"/>
      <c r="E153" s="22"/>
      <c r="F153" s="25"/>
      <c r="G153" s="22"/>
      <c r="H153" s="25"/>
      <c r="I153" s="22"/>
      <c r="J153" s="25"/>
      <c r="K153" s="22"/>
      <c r="L153" s="25"/>
      <c r="M153" s="51"/>
      <c r="N153" s="41"/>
    </row>
    <row r="154" spans="1:14" ht="12.75" customHeight="1">
      <c r="A154" s="9" t="s">
        <v>225</v>
      </c>
      <c r="B154" s="12" t="s">
        <v>43</v>
      </c>
      <c r="C154" s="22"/>
      <c r="D154" s="25"/>
      <c r="E154" s="22"/>
      <c r="F154" s="25"/>
      <c r="G154" s="22"/>
      <c r="H154" s="25"/>
      <c r="I154" s="22"/>
      <c r="J154" s="25"/>
      <c r="K154" s="22"/>
      <c r="L154" s="25"/>
      <c r="M154" s="51"/>
      <c r="N154" s="41"/>
    </row>
    <row r="155" spans="1:14" ht="12.75" customHeight="1">
      <c r="A155" s="9" t="s">
        <v>226</v>
      </c>
      <c r="B155" s="12" t="s">
        <v>222</v>
      </c>
      <c r="C155" s="22"/>
      <c r="D155" s="25"/>
      <c r="E155" s="22"/>
      <c r="F155" s="25"/>
      <c r="G155" s="22"/>
      <c r="H155" s="25"/>
      <c r="I155" s="22"/>
      <c r="J155" s="25"/>
      <c r="K155" s="22"/>
      <c r="L155" s="25"/>
      <c r="M155" s="51"/>
      <c r="N155" s="41"/>
    </row>
    <row r="156" spans="1:14" ht="12.75" customHeight="1">
      <c r="A156" s="9" t="s">
        <v>227</v>
      </c>
      <c r="B156" s="12" t="s">
        <v>224</v>
      </c>
      <c r="C156" s="22"/>
      <c r="D156" s="25"/>
      <c r="E156" s="22"/>
      <c r="F156" s="25"/>
      <c r="G156" s="22"/>
      <c r="H156" s="25"/>
      <c r="I156" s="22"/>
      <c r="J156" s="25"/>
      <c r="K156" s="22"/>
      <c r="L156" s="25"/>
      <c r="M156" s="51"/>
      <c r="N156" s="41"/>
    </row>
    <row r="157" spans="1:14" ht="12.75" customHeight="1">
      <c r="A157" s="9" t="s">
        <v>228</v>
      </c>
      <c r="B157" s="12" t="s">
        <v>229</v>
      </c>
      <c r="C157" s="22"/>
      <c r="D157" s="25"/>
      <c r="E157" s="22"/>
      <c r="F157" s="25">
        <v>236001</v>
      </c>
      <c r="G157" s="22">
        <v>711310</v>
      </c>
      <c r="H157" s="25"/>
      <c r="I157" s="22">
        <v>199549</v>
      </c>
      <c r="J157" s="25">
        <v>709954</v>
      </c>
      <c r="K157" s="22">
        <v>4165000</v>
      </c>
      <c r="L157" s="25">
        <v>3190000</v>
      </c>
      <c r="M157" s="51"/>
      <c r="N157" s="41"/>
    </row>
    <row r="158" spans="1:14" ht="12.75" customHeight="1">
      <c r="A158" s="9" t="s">
        <v>230</v>
      </c>
      <c r="B158" s="12" t="s">
        <v>231</v>
      </c>
      <c r="C158" s="22"/>
      <c r="D158" s="25"/>
      <c r="E158" s="22"/>
      <c r="F158" s="25"/>
      <c r="G158" s="22"/>
      <c r="H158" s="25"/>
      <c r="I158" s="22"/>
      <c r="J158" s="25"/>
      <c r="K158" s="22"/>
      <c r="L158" s="25"/>
      <c r="M158" s="51"/>
      <c r="N158" s="41"/>
    </row>
    <row r="159" spans="1:14" ht="12.75" customHeight="1">
      <c r="A159" s="10" t="s">
        <v>232</v>
      </c>
      <c r="B159" s="13" t="s">
        <v>233</v>
      </c>
      <c r="C159" s="14">
        <f>SUM(C160:C175)</f>
        <v>0</v>
      </c>
      <c r="D159" s="14">
        <f>SUM(D160:D175)</f>
        <v>4863846</v>
      </c>
      <c r="E159" s="14">
        <f>SUM(E160:E175)</f>
        <v>5222681</v>
      </c>
      <c r="F159" s="14">
        <f aca="true" t="shared" si="9" ref="F159:N159">SUM(F160:F175)</f>
        <v>3593284</v>
      </c>
      <c r="G159" s="14">
        <f>SUM(G160:G175)</f>
        <v>7040070</v>
      </c>
      <c r="H159" s="14">
        <f>SUM(H160:H175)</f>
        <v>10311903</v>
      </c>
      <c r="I159" s="14">
        <f t="shared" si="9"/>
        <v>9838612</v>
      </c>
      <c r="J159" s="14">
        <f t="shared" si="9"/>
        <v>18746725</v>
      </c>
      <c r="K159" s="14">
        <f t="shared" si="9"/>
        <v>10272858</v>
      </c>
      <c r="L159" s="14">
        <f t="shared" si="9"/>
        <v>25246052</v>
      </c>
      <c r="M159" s="14">
        <f t="shared" si="9"/>
        <v>14865958</v>
      </c>
      <c r="N159" s="14">
        <f t="shared" si="9"/>
        <v>0</v>
      </c>
    </row>
    <row r="160" spans="1:14" ht="12.75" customHeight="1">
      <c r="A160" s="9" t="s">
        <v>234</v>
      </c>
      <c r="B160" s="12" t="s">
        <v>44</v>
      </c>
      <c r="C160" s="22"/>
      <c r="D160" s="25">
        <v>387378</v>
      </c>
      <c r="E160" s="22">
        <v>980480</v>
      </c>
      <c r="F160" s="25">
        <v>1477856</v>
      </c>
      <c r="G160" s="22"/>
      <c r="H160" s="25">
        <v>8925</v>
      </c>
      <c r="I160" s="22">
        <v>242998</v>
      </c>
      <c r="J160" s="25">
        <v>4467909</v>
      </c>
      <c r="K160" s="22">
        <v>709192</v>
      </c>
      <c r="L160" s="25">
        <v>2112298</v>
      </c>
      <c r="M160" s="51"/>
      <c r="N160" s="41"/>
    </row>
    <row r="161" spans="1:14" ht="12.75" customHeight="1">
      <c r="A161" s="9" t="s">
        <v>235</v>
      </c>
      <c r="B161" s="12" t="s">
        <v>45</v>
      </c>
      <c r="C161" s="22"/>
      <c r="D161" s="25">
        <v>1229049</v>
      </c>
      <c r="E161" s="22">
        <v>1626797</v>
      </c>
      <c r="F161" s="25">
        <v>442312</v>
      </c>
      <c r="G161" s="22">
        <v>4047000</v>
      </c>
      <c r="H161" s="25">
        <v>2049269</v>
      </c>
      <c r="I161" s="22">
        <v>5015243</v>
      </c>
      <c r="J161" s="25">
        <v>7896666</v>
      </c>
      <c r="K161" s="22">
        <v>4133274</v>
      </c>
      <c r="L161" s="25">
        <v>14788719</v>
      </c>
      <c r="M161" s="51">
        <v>9939528</v>
      </c>
      <c r="N161" s="41"/>
    </row>
    <row r="162" spans="1:14" ht="12.75" customHeight="1">
      <c r="A162" s="9" t="s">
        <v>236</v>
      </c>
      <c r="B162" s="12" t="s">
        <v>237</v>
      </c>
      <c r="C162" s="22"/>
      <c r="D162" s="25"/>
      <c r="E162" s="22"/>
      <c r="F162" s="25"/>
      <c r="G162" s="22"/>
      <c r="H162" s="25"/>
      <c r="I162" s="22"/>
      <c r="J162" s="25"/>
      <c r="K162" s="22"/>
      <c r="L162" s="25"/>
      <c r="M162" s="51"/>
      <c r="N162" s="41"/>
    </row>
    <row r="163" spans="1:14" ht="12.75" customHeight="1">
      <c r="A163" s="9" t="s">
        <v>238</v>
      </c>
      <c r="B163" s="12" t="s">
        <v>239</v>
      </c>
      <c r="C163" s="22"/>
      <c r="D163" s="25"/>
      <c r="E163" s="22"/>
      <c r="F163" s="25"/>
      <c r="G163" s="22"/>
      <c r="H163" s="25"/>
      <c r="I163" s="22"/>
      <c r="J163" s="25"/>
      <c r="K163" s="22"/>
      <c r="L163" s="25"/>
      <c r="M163" s="51"/>
      <c r="N163" s="41"/>
    </row>
    <row r="164" spans="1:14" ht="12.75" customHeight="1">
      <c r="A164" s="9" t="s">
        <v>240</v>
      </c>
      <c r="B164" s="12" t="s">
        <v>241</v>
      </c>
      <c r="C164" s="22"/>
      <c r="D164" s="25"/>
      <c r="E164" s="22"/>
      <c r="F164" s="25"/>
      <c r="G164" s="22"/>
      <c r="H164" s="25"/>
      <c r="I164" s="22"/>
      <c r="J164" s="25"/>
      <c r="K164" s="22"/>
      <c r="L164" s="25"/>
      <c r="M164" s="51"/>
      <c r="N164" s="41"/>
    </row>
    <row r="165" spans="1:14" ht="12.75" customHeight="1">
      <c r="A165" s="9" t="s">
        <v>242</v>
      </c>
      <c r="B165" s="12" t="s">
        <v>243</v>
      </c>
      <c r="C165" s="22"/>
      <c r="D165" s="25"/>
      <c r="E165" s="22"/>
      <c r="F165" s="25"/>
      <c r="G165" s="22"/>
      <c r="H165" s="25"/>
      <c r="I165" s="22"/>
      <c r="J165" s="25"/>
      <c r="K165" s="22"/>
      <c r="L165" s="25"/>
      <c r="M165" s="51"/>
      <c r="N165" s="41"/>
    </row>
    <row r="166" spans="1:14" ht="12.75" customHeight="1">
      <c r="A166" s="9" t="s">
        <v>244</v>
      </c>
      <c r="B166" s="12" t="s">
        <v>46</v>
      </c>
      <c r="C166" s="22"/>
      <c r="D166" s="25">
        <v>93215</v>
      </c>
      <c r="E166" s="22">
        <v>1012158</v>
      </c>
      <c r="F166" s="25">
        <v>81849</v>
      </c>
      <c r="G166" s="22">
        <v>1188975</v>
      </c>
      <c r="H166" s="25">
        <v>6674257</v>
      </c>
      <c r="I166" s="22">
        <v>100862</v>
      </c>
      <c r="J166" s="25">
        <v>3814411</v>
      </c>
      <c r="K166" s="22">
        <v>1958538</v>
      </c>
      <c r="L166" s="25">
        <v>61989</v>
      </c>
      <c r="M166" s="51"/>
      <c r="N166" s="41"/>
    </row>
    <row r="167" spans="1:14" ht="12.75" customHeight="1">
      <c r="A167" s="9" t="s">
        <v>245</v>
      </c>
      <c r="B167" s="12" t="s">
        <v>246</v>
      </c>
      <c r="C167" s="22"/>
      <c r="D167" s="25"/>
      <c r="E167" s="22"/>
      <c r="F167" s="25"/>
      <c r="G167" s="22"/>
      <c r="H167" s="25"/>
      <c r="I167" s="22"/>
      <c r="J167" s="25"/>
      <c r="K167" s="22"/>
      <c r="L167" s="25"/>
      <c r="M167" s="51"/>
      <c r="N167" s="41"/>
    </row>
    <row r="168" spans="1:14" ht="12.75" customHeight="1">
      <c r="A168" s="9" t="s">
        <v>247</v>
      </c>
      <c r="B168" s="12" t="s">
        <v>47</v>
      </c>
      <c r="C168" s="22"/>
      <c r="D168" s="25">
        <v>3154204</v>
      </c>
      <c r="E168" s="22">
        <v>162342</v>
      </c>
      <c r="F168" s="25">
        <v>929415</v>
      </c>
      <c r="G168" s="22">
        <v>373686</v>
      </c>
      <c r="H168" s="25"/>
      <c r="I168" s="22">
        <v>2872045</v>
      </c>
      <c r="J168" s="25">
        <v>884260</v>
      </c>
      <c r="K168" s="22">
        <v>2384887</v>
      </c>
      <c r="L168" s="25">
        <v>1775036</v>
      </c>
      <c r="M168" s="51">
        <v>2292285</v>
      </c>
      <c r="N168" s="41"/>
    </row>
    <row r="169" spans="1:14" ht="12.75" customHeight="1">
      <c r="A169" s="9" t="s">
        <v>248</v>
      </c>
      <c r="B169" s="12" t="s">
        <v>48</v>
      </c>
      <c r="C169" s="22"/>
      <c r="D169" s="25"/>
      <c r="E169" s="22">
        <v>1440904</v>
      </c>
      <c r="F169" s="25">
        <v>513102</v>
      </c>
      <c r="G169" s="22">
        <v>1430409</v>
      </c>
      <c r="H169" s="25">
        <v>1301245</v>
      </c>
      <c r="I169" s="22">
        <v>1340730</v>
      </c>
      <c r="J169" s="25">
        <v>1030193</v>
      </c>
      <c r="K169" s="22">
        <v>949589</v>
      </c>
      <c r="L169" s="25">
        <v>508609</v>
      </c>
      <c r="M169" s="51">
        <v>2634145</v>
      </c>
      <c r="N169" s="41"/>
    </row>
    <row r="170" spans="1:14" ht="12.75" customHeight="1">
      <c r="A170" s="9" t="s">
        <v>249</v>
      </c>
      <c r="B170" s="12" t="s">
        <v>250</v>
      </c>
      <c r="C170" s="22"/>
      <c r="D170" s="25"/>
      <c r="E170" s="22"/>
      <c r="F170" s="25"/>
      <c r="G170" s="22"/>
      <c r="H170" s="25"/>
      <c r="I170" s="22"/>
      <c r="J170" s="25"/>
      <c r="K170" s="22"/>
      <c r="L170" s="25">
        <v>1200000</v>
      </c>
      <c r="M170" s="51"/>
      <c r="N170" s="41"/>
    </row>
    <row r="171" spans="1:14" ht="12.75" customHeight="1">
      <c r="A171" s="9" t="s">
        <v>251</v>
      </c>
      <c r="B171" s="12" t="s">
        <v>49</v>
      </c>
      <c r="C171" s="22"/>
      <c r="D171" s="25"/>
      <c r="E171" s="22"/>
      <c r="F171" s="25"/>
      <c r="G171" s="22"/>
      <c r="H171" s="25"/>
      <c r="I171" s="22"/>
      <c r="J171" s="25"/>
      <c r="K171" s="22"/>
      <c r="L171" s="25">
        <v>2000000</v>
      </c>
      <c r="M171" s="51"/>
      <c r="N171" s="41"/>
    </row>
    <row r="172" spans="1:14" ht="12.75" customHeight="1">
      <c r="A172" s="9" t="s">
        <v>252</v>
      </c>
      <c r="B172" s="12" t="s">
        <v>253</v>
      </c>
      <c r="C172" s="22"/>
      <c r="D172" s="25"/>
      <c r="E172" s="22"/>
      <c r="F172" s="25"/>
      <c r="G172" s="22"/>
      <c r="H172" s="25"/>
      <c r="I172" s="22"/>
      <c r="J172" s="25"/>
      <c r="K172" s="22"/>
      <c r="L172" s="25"/>
      <c r="M172" s="51"/>
      <c r="N172" s="41"/>
    </row>
    <row r="173" spans="1:14" ht="12.75" customHeight="1">
      <c r="A173" s="9" t="s">
        <v>254</v>
      </c>
      <c r="B173" s="12" t="s">
        <v>255</v>
      </c>
      <c r="C173" s="22"/>
      <c r="D173" s="25"/>
      <c r="E173" s="22"/>
      <c r="F173" s="25"/>
      <c r="G173" s="22"/>
      <c r="H173" s="25"/>
      <c r="I173" s="22"/>
      <c r="J173" s="25"/>
      <c r="K173" s="22"/>
      <c r="L173" s="25"/>
      <c r="M173" s="51"/>
      <c r="N173" s="41"/>
    </row>
    <row r="174" spans="1:14" ht="12.75" customHeight="1">
      <c r="A174" s="9" t="s">
        <v>256</v>
      </c>
      <c r="B174" s="12" t="s">
        <v>257</v>
      </c>
      <c r="C174" s="22"/>
      <c r="D174" s="25"/>
      <c r="E174" s="22"/>
      <c r="F174" s="25"/>
      <c r="G174" s="22"/>
      <c r="H174" s="25"/>
      <c r="I174" s="22"/>
      <c r="J174" s="25"/>
      <c r="K174" s="22"/>
      <c r="L174" s="25"/>
      <c r="M174" s="51"/>
      <c r="N174" s="41"/>
    </row>
    <row r="175" spans="1:14" ht="12.75" customHeight="1">
      <c r="A175" s="9" t="s">
        <v>258</v>
      </c>
      <c r="B175" s="12" t="s">
        <v>1</v>
      </c>
      <c r="C175" s="22"/>
      <c r="D175" s="25"/>
      <c r="E175" s="22"/>
      <c r="F175" s="25">
        <v>148750</v>
      </c>
      <c r="G175" s="22"/>
      <c r="H175" s="25">
        <v>278207</v>
      </c>
      <c r="I175" s="22">
        <v>266734</v>
      </c>
      <c r="J175" s="25">
        <v>653286</v>
      </c>
      <c r="K175" s="22">
        <v>137378</v>
      </c>
      <c r="L175" s="25">
        <v>2799401</v>
      </c>
      <c r="M175" s="51"/>
      <c r="N175" s="41"/>
    </row>
    <row r="176" spans="1:14" ht="12.75" customHeight="1">
      <c r="A176" s="10" t="s">
        <v>259</v>
      </c>
      <c r="B176" s="13" t="s">
        <v>260</v>
      </c>
      <c r="C176" s="14">
        <f aca="true" t="shared" si="10" ref="C176:N176">SUM(C177:C185)</f>
        <v>1959771</v>
      </c>
      <c r="D176" s="14">
        <f>SUM(D177:D185)</f>
        <v>2930849</v>
      </c>
      <c r="E176" s="14">
        <f>SUM(E177:E185)</f>
        <v>3056921</v>
      </c>
      <c r="F176" s="14">
        <f t="shared" si="10"/>
        <v>4659751</v>
      </c>
      <c r="G176" s="14">
        <f t="shared" si="10"/>
        <v>4632023</v>
      </c>
      <c r="H176" s="14">
        <f t="shared" si="10"/>
        <v>4610974</v>
      </c>
      <c r="I176" s="14">
        <f t="shared" si="10"/>
        <v>4102243</v>
      </c>
      <c r="J176" s="14">
        <f t="shared" si="10"/>
        <v>4787981</v>
      </c>
      <c r="K176" s="14">
        <f t="shared" si="10"/>
        <v>5432168</v>
      </c>
      <c r="L176" s="14">
        <f t="shared" si="10"/>
        <v>5118282</v>
      </c>
      <c r="M176" s="14">
        <f t="shared" si="10"/>
        <v>5297796</v>
      </c>
      <c r="N176" s="14">
        <f t="shared" si="10"/>
        <v>0</v>
      </c>
    </row>
    <row r="177" spans="1:14" ht="12.75" customHeight="1">
      <c r="A177" s="9" t="s">
        <v>261</v>
      </c>
      <c r="B177" s="12" t="s">
        <v>50</v>
      </c>
      <c r="C177" s="22">
        <v>1195497</v>
      </c>
      <c r="D177" s="25">
        <v>917379</v>
      </c>
      <c r="E177" s="22">
        <v>894451</v>
      </c>
      <c r="F177" s="25">
        <v>1514748</v>
      </c>
      <c r="G177" s="22">
        <v>1792211</v>
      </c>
      <c r="H177" s="25">
        <v>2323661</v>
      </c>
      <c r="I177" s="22">
        <v>1517084</v>
      </c>
      <c r="J177" s="25">
        <v>2252541</v>
      </c>
      <c r="K177" s="22">
        <v>2737719</v>
      </c>
      <c r="L177" s="25">
        <v>2026470</v>
      </c>
      <c r="M177" s="51">
        <v>1894066</v>
      </c>
      <c r="N177" s="41"/>
    </row>
    <row r="178" spans="1:14" ht="12.75" customHeight="1">
      <c r="A178" s="9" t="s">
        <v>262</v>
      </c>
      <c r="B178" s="12" t="s">
        <v>51</v>
      </c>
      <c r="C178" s="22">
        <v>269200</v>
      </c>
      <c r="D178" s="25">
        <v>1570225</v>
      </c>
      <c r="E178" s="22">
        <v>1351437</v>
      </c>
      <c r="F178" s="25">
        <v>1296656</v>
      </c>
      <c r="G178" s="22">
        <v>1679910</v>
      </c>
      <c r="H178" s="25">
        <v>1573391</v>
      </c>
      <c r="I178" s="22">
        <v>1485160</v>
      </c>
      <c r="J178" s="25">
        <v>1675780</v>
      </c>
      <c r="K178" s="22">
        <v>1917830</v>
      </c>
      <c r="L178" s="25">
        <v>1668953</v>
      </c>
      <c r="M178" s="51">
        <v>1540101</v>
      </c>
      <c r="N178" s="41"/>
    </row>
    <row r="179" spans="1:14" ht="12.75" customHeight="1">
      <c r="A179" s="9" t="s">
        <v>263</v>
      </c>
      <c r="B179" s="12" t="s">
        <v>264</v>
      </c>
      <c r="C179" s="22"/>
      <c r="D179" s="25"/>
      <c r="E179" s="22"/>
      <c r="F179" s="25">
        <v>499257</v>
      </c>
      <c r="G179" s="22"/>
      <c r="H179" s="25"/>
      <c r="I179" s="22"/>
      <c r="J179" s="25"/>
      <c r="K179" s="22"/>
      <c r="L179" s="25">
        <v>482664</v>
      </c>
      <c r="M179" s="51"/>
      <c r="N179" s="41"/>
    </row>
    <row r="180" spans="1:14" ht="12.75" customHeight="1">
      <c r="A180" s="9" t="s">
        <v>265</v>
      </c>
      <c r="B180" s="12" t="s">
        <v>52</v>
      </c>
      <c r="C180" s="22"/>
      <c r="D180" s="25">
        <v>5300</v>
      </c>
      <c r="E180" s="22">
        <v>15618</v>
      </c>
      <c r="F180" s="25">
        <v>1700</v>
      </c>
      <c r="G180" s="22">
        <v>14300</v>
      </c>
      <c r="H180" s="25">
        <v>32770</v>
      </c>
      <c r="I180" s="22"/>
      <c r="J180" s="25">
        <v>4100</v>
      </c>
      <c r="K180" s="22">
        <v>7500</v>
      </c>
      <c r="L180" s="25">
        <v>15322</v>
      </c>
      <c r="M180" s="51">
        <v>3400</v>
      </c>
      <c r="N180" s="41"/>
    </row>
    <row r="181" spans="1:14" ht="12.75" customHeight="1">
      <c r="A181" s="9" t="s">
        <v>266</v>
      </c>
      <c r="B181" s="12" t="s">
        <v>53</v>
      </c>
      <c r="C181" s="22">
        <v>344273</v>
      </c>
      <c r="D181" s="25">
        <v>177781</v>
      </c>
      <c r="E181" s="22">
        <v>345338</v>
      </c>
      <c r="F181" s="25">
        <v>409972</v>
      </c>
      <c r="G181" s="22">
        <v>378111</v>
      </c>
      <c r="H181" s="25">
        <v>509007</v>
      </c>
      <c r="I181" s="22">
        <v>370907</v>
      </c>
      <c r="J181" s="25">
        <v>343688</v>
      </c>
      <c r="K181" s="22">
        <v>329077</v>
      </c>
      <c r="L181" s="25">
        <v>346219</v>
      </c>
      <c r="M181" s="51">
        <v>335855</v>
      </c>
      <c r="N181" s="41"/>
    </row>
    <row r="182" spans="1:14" ht="12.75" customHeight="1">
      <c r="A182" s="9" t="s">
        <v>267</v>
      </c>
      <c r="B182" s="12" t="s">
        <v>54</v>
      </c>
      <c r="C182" s="22"/>
      <c r="D182" s="25">
        <v>58277</v>
      </c>
      <c r="E182" s="22">
        <v>189151</v>
      </c>
      <c r="F182" s="25">
        <v>515276</v>
      </c>
      <c r="G182" s="22">
        <v>430896</v>
      </c>
      <c r="H182" s="25"/>
      <c r="I182" s="22">
        <v>388277</v>
      </c>
      <c r="J182" s="25">
        <v>246848</v>
      </c>
      <c r="K182" s="22">
        <v>95500</v>
      </c>
      <c r="L182" s="25"/>
      <c r="M182" s="51">
        <v>572853</v>
      </c>
      <c r="N182" s="41"/>
    </row>
    <row r="183" spans="1:14" ht="12.75" customHeight="1">
      <c r="A183" s="9" t="s">
        <v>268</v>
      </c>
      <c r="B183" s="12" t="s">
        <v>55</v>
      </c>
      <c r="C183" s="22">
        <v>150801</v>
      </c>
      <c r="D183" s="25">
        <v>171887</v>
      </c>
      <c r="E183" s="22">
        <v>260926</v>
      </c>
      <c r="F183" s="25">
        <v>353142</v>
      </c>
      <c r="G183" s="22">
        <v>336595</v>
      </c>
      <c r="H183" s="25">
        <v>172145</v>
      </c>
      <c r="I183" s="22">
        <v>340815</v>
      </c>
      <c r="J183" s="25">
        <v>265024</v>
      </c>
      <c r="K183" s="22">
        <v>344542</v>
      </c>
      <c r="L183" s="25">
        <v>578654</v>
      </c>
      <c r="M183" s="51">
        <v>287501</v>
      </c>
      <c r="N183" s="41"/>
    </row>
    <row r="184" spans="1:14" ht="12.75" customHeight="1">
      <c r="A184" s="9" t="s">
        <v>269</v>
      </c>
      <c r="B184" s="12" t="s">
        <v>270</v>
      </c>
      <c r="C184" s="22"/>
      <c r="D184" s="25"/>
      <c r="E184" s="22"/>
      <c r="F184" s="25"/>
      <c r="G184" s="22"/>
      <c r="H184" s="25"/>
      <c r="I184" s="22"/>
      <c r="J184" s="25"/>
      <c r="K184" s="22"/>
      <c r="L184" s="25"/>
      <c r="M184" s="51"/>
      <c r="N184" s="41"/>
    </row>
    <row r="185" spans="1:14" ht="12.75" customHeight="1">
      <c r="A185" s="9" t="s">
        <v>271</v>
      </c>
      <c r="B185" s="12" t="s">
        <v>1</v>
      </c>
      <c r="C185" s="22"/>
      <c r="D185" s="25">
        <v>30000</v>
      </c>
      <c r="E185" s="22"/>
      <c r="F185" s="25">
        <v>69000</v>
      </c>
      <c r="G185" s="22"/>
      <c r="H185" s="25"/>
      <c r="I185" s="22"/>
      <c r="J185" s="25"/>
      <c r="K185" s="22"/>
      <c r="L185" s="25"/>
      <c r="M185" s="51">
        <v>664020</v>
      </c>
      <c r="N185" s="41"/>
    </row>
    <row r="186" spans="1:14" ht="12.75" customHeight="1">
      <c r="A186" s="10" t="s">
        <v>272</v>
      </c>
      <c r="B186" s="13" t="s">
        <v>273</v>
      </c>
      <c r="C186" s="14">
        <f>SUM(C187:C194)</f>
        <v>0</v>
      </c>
      <c r="D186" s="14">
        <f aca="true" t="shared" si="11" ref="D186:N186">SUM(D187:D194)</f>
        <v>0</v>
      </c>
      <c r="E186" s="14">
        <f t="shared" si="11"/>
        <v>0</v>
      </c>
      <c r="F186" s="14">
        <f t="shared" si="11"/>
        <v>0</v>
      </c>
      <c r="G186" s="14">
        <f>SUM(G187:G194)</f>
        <v>2738468</v>
      </c>
      <c r="H186" s="14">
        <f>SUM(H187:H194)</f>
        <v>230602</v>
      </c>
      <c r="I186" s="14">
        <f t="shared" si="11"/>
        <v>0</v>
      </c>
      <c r="J186" s="14">
        <f t="shared" si="11"/>
        <v>7558109</v>
      </c>
      <c r="K186" s="14">
        <f t="shared" si="11"/>
        <v>0</v>
      </c>
      <c r="L186" s="14">
        <f t="shared" si="11"/>
        <v>13317192</v>
      </c>
      <c r="M186" s="14">
        <f t="shared" si="11"/>
        <v>0</v>
      </c>
      <c r="N186" s="14">
        <f t="shared" si="11"/>
        <v>0</v>
      </c>
    </row>
    <row r="187" spans="1:14" ht="12.75" customHeight="1">
      <c r="A187" s="9" t="s">
        <v>274</v>
      </c>
      <c r="B187" s="12" t="s">
        <v>275</v>
      </c>
      <c r="C187" s="22"/>
      <c r="D187" s="25"/>
      <c r="E187" s="22"/>
      <c r="F187" s="25"/>
      <c r="G187" s="22">
        <v>2669468</v>
      </c>
      <c r="H187" s="25"/>
      <c r="I187" s="22"/>
      <c r="J187" s="25">
        <v>1437520</v>
      </c>
      <c r="K187" s="22"/>
      <c r="L187" s="25">
        <v>12029732</v>
      </c>
      <c r="M187" s="51"/>
      <c r="N187" s="41"/>
    </row>
    <row r="188" spans="1:14" ht="12.75" customHeight="1">
      <c r="A188" s="9" t="s">
        <v>276</v>
      </c>
      <c r="B188" s="12" t="s">
        <v>277</v>
      </c>
      <c r="C188" s="22"/>
      <c r="D188" s="25"/>
      <c r="E188" s="22"/>
      <c r="F188" s="25"/>
      <c r="G188" s="22"/>
      <c r="H188" s="25">
        <v>230602</v>
      </c>
      <c r="I188" s="22"/>
      <c r="J188" s="25">
        <v>5694689</v>
      </c>
      <c r="K188" s="22"/>
      <c r="L188" s="25">
        <v>1287460</v>
      </c>
      <c r="M188" s="51"/>
      <c r="N188" s="41"/>
    </row>
    <row r="189" spans="1:14" ht="12.75" customHeight="1">
      <c r="A189" s="9" t="s">
        <v>278</v>
      </c>
      <c r="B189" s="12" t="s">
        <v>279</v>
      </c>
      <c r="C189" s="22"/>
      <c r="D189" s="25"/>
      <c r="E189" s="22"/>
      <c r="F189" s="25"/>
      <c r="G189" s="22"/>
      <c r="H189" s="25"/>
      <c r="I189" s="22"/>
      <c r="J189" s="25"/>
      <c r="K189" s="22"/>
      <c r="L189" s="25"/>
      <c r="M189" s="51"/>
      <c r="N189" s="41"/>
    </row>
    <row r="190" spans="1:14" ht="12.75" customHeight="1">
      <c r="A190" s="9" t="s">
        <v>280</v>
      </c>
      <c r="B190" s="12" t="s">
        <v>281</v>
      </c>
      <c r="C190" s="22"/>
      <c r="D190" s="25"/>
      <c r="E190" s="22"/>
      <c r="F190" s="25"/>
      <c r="G190" s="22"/>
      <c r="H190" s="25"/>
      <c r="I190" s="22"/>
      <c r="J190" s="25"/>
      <c r="K190" s="22"/>
      <c r="L190" s="25"/>
      <c r="M190" s="51"/>
      <c r="N190" s="41"/>
    </row>
    <row r="191" spans="1:14" ht="12.75" customHeight="1">
      <c r="A191" s="9" t="s">
        <v>282</v>
      </c>
      <c r="B191" s="12" t="s">
        <v>283</v>
      </c>
      <c r="C191" s="22"/>
      <c r="D191" s="25"/>
      <c r="E191" s="22"/>
      <c r="F191" s="25"/>
      <c r="G191" s="22"/>
      <c r="H191" s="25"/>
      <c r="I191" s="22"/>
      <c r="J191" s="25"/>
      <c r="K191" s="22"/>
      <c r="L191" s="25"/>
      <c r="M191" s="51"/>
      <c r="N191" s="41"/>
    </row>
    <row r="192" spans="1:14" ht="12.75" customHeight="1">
      <c r="A192" s="9" t="s">
        <v>284</v>
      </c>
      <c r="B192" s="12" t="s">
        <v>285</v>
      </c>
      <c r="C192" s="22"/>
      <c r="D192" s="25"/>
      <c r="E192" s="22"/>
      <c r="F192" s="25"/>
      <c r="G192" s="22"/>
      <c r="H192" s="25"/>
      <c r="I192" s="22"/>
      <c r="J192" s="25"/>
      <c r="K192" s="22"/>
      <c r="L192" s="25"/>
      <c r="M192" s="51"/>
      <c r="N192" s="41"/>
    </row>
    <row r="193" spans="1:14" ht="12.75" customHeight="1">
      <c r="A193" s="9" t="s">
        <v>286</v>
      </c>
      <c r="B193" s="12" t="s">
        <v>287</v>
      </c>
      <c r="C193" s="22"/>
      <c r="D193" s="25"/>
      <c r="E193" s="22"/>
      <c r="F193" s="25"/>
      <c r="G193" s="22"/>
      <c r="H193" s="25"/>
      <c r="I193" s="22"/>
      <c r="J193" s="25"/>
      <c r="K193" s="22"/>
      <c r="L193" s="25"/>
      <c r="M193" s="51"/>
      <c r="N193" s="41"/>
    </row>
    <row r="194" spans="1:14" ht="12.75" customHeight="1">
      <c r="A194" s="9" t="s">
        <v>288</v>
      </c>
      <c r="B194" s="12" t="s">
        <v>1</v>
      </c>
      <c r="C194" s="22"/>
      <c r="D194" s="25"/>
      <c r="E194" s="22"/>
      <c r="F194" s="25"/>
      <c r="G194" s="22">
        <v>69000</v>
      </c>
      <c r="H194" s="25"/>
      <c r="I194" s="22"/>
      <c r="J194" s="25">
        <v>425900</v>
      </c>
      <c r="K194" s="22"/>
      <c r="L194" s="25"/>
      <c r="M194" s="51"/>
      <c r="N194" s="41"/>
    </row>
    <row r="195" spans="1:14" ht="12.75" customHeight="1">
      <c r="A195" s="10" t="s">
        <v>289</v>
      </c>
      <c r="B195" s="13" t="s">
        <v>290</v>
      </c>
      <c r="C195" s="14">
        <f>SUM(C196:C198)</f>
        <v>0</v>
      </c>
      <c r="D195" s="14">
        <f aca="true" t="shared" si="12" ref="D195:N195">SUM(D196:D198)</f>
        <v>0</v>
      </c>
      <c r="E195" s="14">
        <f t="shared" si="12"/>
        <v>178283</v>
      </c>
      <c r="F195" s="14">
        <f t="shared" si="12"/>
        <v>0</v>
      </c>
      <c r="G195" s="14">
        <f t="shared" si="12"/>
        <v>119257</v>
      </c>
      <c r="H195" s="14">
        <f t="shared" si="12"/>
        <v>0</v>
      </c>
      <c r="I195" s="14">
        <f t="shared" si="12"/>
        <v>0</v>
      </c>
      <c r="J195" s="14">
        <f t="shared" si="12"/>
        <v>0</v>
      </c>
      <c r="K195" s="14">
        <f t="shared" si="12"/>
        <v>0</v>
      </c>
      <c r="L195" s="14">
        <f t="shared" si="12"/>
        <v>714000</v>
      </c>
      <c r="M195" s="14">
        <f t="shared" si="12"/>
        <v>0</v>
      </c>
      <c r="N195" s="14">
        <f t="shared" si="12"/>
        <v>0</v>
      </c>
    </row>
    <row r="196" spans="1:14" ht="12.75" customHeight="1">
      <c r="A196" s="9" t="s">
        <v>291</v>
      </c>
      <c r="B196" s="12" t="s">
        <v>292</v>
      </c>
      <c r="C196" s="22"/>
      <c r="D196" s="25"/>
      <c r="E196" s="22">
        <v>178283</v>
      </c>
      <c r="F196" s="25"/>
      <c r="G196" s="22">
        <v>119257</v>
      </c>
      <c r="H196" s="25"/>
      <c r="I196" s="22"/>
      <c r="J196" s="25"/>
      <c r="K196" s="22"/>
      <c r="L196" s="25">
        <v>714000</v>
      </c>
      <c r="M196" s="51"/>
      <c r="N196" s="41"/>
    </row>
    <row r="197" spans="1:14" ht="12.75" customHeight="1">
      <c r="A197" s="9" t="s">
        <v>293</v>
      </c>
      <c r="B197" s="12" t="s">
        <v>56</v>
      </c>
      <c r="C197" s="22"/>
      <c r="D197" s="25"/>
      <c r="E197" s="22"/>
      <c r="F197" s="25"/>
      <c r="G197" s="22"/>
      <c r="H197" s="25"/>
      <c r="I197" s="22"/>
      <c r="J197" s="25"/>
      <c r="K197" s="22"/>
      <c r="L197" s="25"/>
      <c r="M197" s="51"/>
      <c r="N197" s="41"/>
    </row>
    <row r="198" spans="1:14" ht="12.75" customHeight="1">
      <c r="A198" s="9" t="s">
        <v>294</v>
      </c>
      <c r="B198" s="12" t="s">
        <v>1</v>
      </c>
      <c r="C198" s="22"/>
      <c r="D198" s="25"/>
      <c r="E198" s="22"/>
      <c r="F198" s="25"/>
      <c r="G198" s="22"/>
      <c r="H198" s="25"/>
      <c r="I198" s="22"/>
      <c r="J198" s="25"/>
      <c r="K198" s="22"/>
      <c r="L198" s="25"/>
      <c r="M198" s="51"/>
      <c r="N198" s="41"/>
    </row>
    <row r="199" spans="1:14" ht="12.75" customHeight="1">
      <c r="A199" s="10" t="s">
        <v>295</v>
      </c>
      <c r="B199" s="13" t="s">
        <v>296</v>
      </c>
      <c r="C199" s="14">
        <f>SUM(C200:C210)</f>
        <v>0</v>
      </c>
      <c r="D199" s="14">
        <f aca="true" t="shared" si="13" ref="D199:N199">SUM(D200:D210)</f>
        <v>12106345</v>
      </c>
      <c r="E199" s="14">
        <f t="shared" si="13"/>
        <v>249520</v>
      </c>
      <c r="F199" s="14">
        <f t="shared" si="13"/>
        <v>2743220</v>
      </c>
      <c r="G199" s="14">
        <f>SUM(G200:G210)</f>
        <v>4607604</v>
      </c>
      <c r="H199" s="14">
        <f>SUM(H200:H210)</f>
        <v>4568776</v>
      </c>
      <c r="I199" s="14">
        <f t="shared" si="13"/>
        <v>3823814</v>
      </c>
      <c r="J199" s="14">
        <f t="shared" si="13"/>
        <v>3844000</v>
      </c>
      <c r="K199" s="14">
        <f t="shared" si="13"/>
        <v>4710910</v>
      </c>
      <c r="L199" s="14">
        <f t="shared" si="13"/>
        <v>7365637</v>
      </c>
      <c r="M199" s="14">
        <f t="shared" si="13"/>
        <v>5195365</v>
      </c>
      <c r="N199" s="14">
        <f t="shared" si="13"/>
        <v>0</v>
      </c>
    </row>
    <row r="200" spans="1:14" ht="12.75" customHeight="1">
      <c r="A200" s="9" t="s">
        <v>297</v>
      </c>
      <c r="B200" s="12" t="s">
        <v>57</v>
      </c>
      <c r="C200" s="22"/>
      <c r="D200" s="25"/>
      <c r="E200" s="22"/>
      <c r="F200" s="25"/>
      <c r="G200" s="22"/>
      <c r="H200" s="25"/>
      <c r="I200" s="22"/>
      <c r="J200" s="25"/>
      <c r="K200" s="22"/>
      <c r="L200" s="25"/>
      <c r="M200" s="51"/>
      <c r="N200" s="41"/>
    </row>
    <row r="201" spans="1:14" ht="12.75" customHeight="1">
      <c r="A201" s="9" t="s">
        <v>298</v>
      </c>
      <c r="B201" s="12" t="s">
        <v>58</v>
      </c>
      <c r="C201" s="22"/>
      <c r="D201" s="25">
        <v>152493</v>
      </c>
      <c r="E201" s="22">
        <v>152493</v>
      </c>
      <c r="F201" s="25"/>
      <c r="G201" s="22">
        <v>460804</v>
      </c>
      <c r="H201" s="25">
        <v>154676</v>
      </c>
      <c r="I201" s="22">
        <v>308614</v>
      </c>
      <c r="J201" s="25">
        <v>124450</v>
      </c>
      <c r="K201" s="22">
        <v>277810</v>
      </c>
      <c r="L201" s="25">
        <v>124826</v>
      </c>
      <c r="M201" s="51">
        <v>156265</v>
      </c>
      <c r="N201" s="41"/>
    </row>
    <row r="202" spans="1:14" ht="12.75" customHeight="1">
      <c r="A202" s="9" t="s">
        <v>299</v>
      </c>
      <c r="B202" s="12" t="s">
        <v>59</v>
      </c>
      <c r="C202" s="22"/>
      <c r="D202" s="25"/>
      <c r="E202" s="22"/>
      <c r="F202" s="25"/>
      <c r="G202" s="22"/>
      <c r="H202" s="25"/>
      <c r="I202" s="22"/>
      <c r="J202" s="25"/>
      <c r="K202" s="22"/>
      <c r="L202" s="25"/>
      <c r="M202" s="51"/>
      <c r="N202" s="41"/>
    </row>
    <row r="203" spans="1:14" ht="12.75" customHeight="1">
      <c r="A203" s="9" t="s">
        <v>300</v>
      </c>
      <c r="B203" s="12" t="s">
        <v>60</v>
      </c>
      <c r="C203" s="22"/>
      <c r="D203" s="25"/>
      <c r="E203" s="22"/>
      <c r="F203" s="25"/>
      <c r="G203" s="22"/>
      <c r="H203" s="25"/>
      <c r="I203" s="22"/>
      <c r="J203" s="25"/>
      <c r="K203" s="22"/>
      <c r="L203" s="25"/>
      <c r="M203" s="51"/>
      <c r="N203" s="41"/>
    </row>
    <row r="204" spans="1:14" ht="12.75" customHeight="1">
      <c r="A204" s="9" t="s">
        <v>301</v>
      </c>
      <c r="B204" s="12" t="s">
        <v>302</v>
      </c>
      <c r="C204" s="22"/>
      <c r="D204" s="25"/>
      <c r="E204" s="22"/>
      <c r="F204" s="25"/>
      <c r="G204" s="22"/>
      <c r="H204" s="25"/>
      <c r="I204" s="22"/>
      <c r="J204" s="25"/>
      <c r="K204" s="22"/>
      <c r="L204" s="25"/>
      <c r="M204" s="51"/>
      <c r="N204" s="41"/>
    </row>
    <row r="205" spans="1:14" ht="12.75" customHeight="1">
      <c r="A205" s="9" t="s">
        <v>303</v>
      </c>
      <c r="B205" s="12" t="s">
        <v>304</v>
      </c>
      <c r="C205" s="22"/>
      <c r="D205" s="25"/>
      <c r="E205" s="22"/>
      <c r="F205" s="25"/>
      <c r="G205" s="22"/>
      <c r="H205" s="25"/>
      <c r="I205" s="22"/>
      <c r="J205" s="25"/>
      <c r="K205" s="22"/>
      <c r="L205" s="25"/>
      <c r="M205" s="51"/>
      <c r="N205" s="41"/>
    </row>
    <row r="206" spans="1:14" ht="12.75" customHeight="1">
      <c r="A206" s="9" t="s">
        <v>305</v>
      </c>
      <c r="B206" s="12" t="s">
        <v>61</v>
      </c>
      <c r="C206" s="22"/>
      <c r="D206" s="25">
        <v>9015100</v>
      </c>
      <c r="E206" s="22">
        <v>97027</v>
      </c>
      <c r="F206" s="25">
        <v>2502000</v>
      </c>
      <c r="G206" s="22">
        <v>4146800</v>
      </c>
      <c r="H206" s="25">
        <v>4414100</v>
      </c>
      <c r="I206" s="22">
        <v>3515200</v>
      </c>
      <c r="J206" s="25">
        <v>3719550</v>
      </c>
      <c r="K206" s="22">
        <v>4433100</v>
      </c>
      <c r="L206" s="25">
        <v>7240811</v>
      </c>
      <c r="M206" s="51">
        <v>5039100</v>
      </c>
      <c r="N206" s="41"/>
    </row>
    <row r="207" spans="1:14" ht="12.75" customHeight="1">
      <c r="A207" s="9" t="s">
        <v>306</v>
      </c>
      <c r="B207" s="12" t="s">
        <v>307</v>
      </c>
      <c r="C207" s="22"/>
      <c r="D207" s="25"/>
      <c r="E207" s="22"/>
      <c r="F207" s="25"/>
      <c r="G207" s="22"/>
      <c r="H207" s="25"/>
      <c r="I207" s="22"/>
      <c r="J207" s="25"/>
      <c r="K207" s="22"/>
      <c r="L207" s="25"/>
      <c r="M207" s="51"/>
      <c r="N207" s="41"/>
    </row>
    <row r="208" spans="1:14" ht="12.75" customHeight="1">
      <c r="A208" s="9" t="s">
        <v>308</v>
      </c>
      <c r="B208" s="12" t="s">
        <v>309</v>
      </c>
      <c r="C208" s="22"/>
      <c r="D208" s="25"/>
      <c r="E208" s="22"/>
      <c r="F208" s="25"/>
      <c r="G208" s="22"/>
      <c r="H208" s="25"/>
      <c r="I208" s="22"/>
      <c r="J208" s="25"/>
      <c r="K208" s="22"/>
      <c r="L208" s="25"/>
      <c r="M208" s="51"/>
      <c r="N208" s="41"/>
    </row>
    <row r="209" spans="1:14" ht="12.75" customHeight="1">
      <c r="A209" s="9" t="s">
        <v>310</v>
      </c>
      <c r="B209" s="12" t="s">
        <v>311</v>
      </c>
      <c r="C209" s="22"/>
      <c r="D209" s="25"/>
      <c r="E209" s="22"/>
      <c r="F209" s="25"/>
      <c r="G209" s="22"/>
      <c r="H209" s="25"/>
      <c r="I209" s="22"/>
      <c r="J209" s="25"/>
      <c r="K209" s="22"/>
      <c r="L209" s="25"/>
      <c r="M209" s="51"/>
      <c r="N209" s="41"/>
    </row>
    <row r="210" spans="1:14" ht="12.75" customHeight="1">
      <c r="A210" s="9" t="s">
        <v>312</v>
      </c>
      <c r="B210" s="12" t="s">
        <v>1</v>
      </c>
      <c r="C210" s="22"/>
      <c r="D210" s="25">
        <v>2938752</v>
      </c>
      <c r="E210" s="22"/>
      <c r="F210" s="25">
        <v>241220</v>
      </c>
      <c r="G210" s="22"/>
      <c r="H210" s="25"/>
      <c r="I210" s="22"/>
      <c r="J210" s="25"/>
      <c r="K210" s="22"/>
      <c r="L210" s="25"/>
      <c r="M210" s="51"/>
      <c r="N210" s="41"/>
    </row>
    <row r="211" spans="1:14" ht="12.75" customHeight="1">
      <c r="A211" s="10" t="s">
        <v>313</v>
      </c>
      <c r="B211" s="13" t="s">
        <v>314</v>
      </c>
      <c r="C211" s="14">
        <f>SUM(C212:C218)</f>
        <v>0</v>
      </c>
      <c r="D211" s="14">
        <f aca="true" t="shared" si="14" ref="D211:N211">SUM(D212:D218)</f>
        <v>0</v>
      </c>
      <c r="E211" s="14">
        <f t="shared" si="14"/>
        <v>555966</v>
      </c>
      <c r="F211" s="14">
        <f t="shared" si="14"/>
        <v>3217163</v>
      </c>
      <c r="G211" s="14">
        <f t="shared" si="14"/>
        <v>1004189</v>
      </c>
      <c r="H211" s="14">
        <f t="shared" si="14"/>
        <v>3549347</v>
      </c>
      <c r="I211" s="14">
        <f t="shared" si="14"/>
        <v>2759222</v>
      </c>
      <c r="J211" s="14">
        <f t="shared" si="14"/>
        <v>3041395</v>
      </c>
      <c r="K211" s="14">
        <f t="shared" si="14"/>
        <v>3897482</v>
      </c>
      <c r="L211" s="14">
        <f t="shared" si="14"/>
        <v>995856</v>
      </c>
      <c r="M211" s="14">
        <f t="shared" si="14"/>
        <v>3453370</v>
      </c>
      <c r="N211" s="14">
        <f t="shared" si="14"/>
        <v>0</v>
      </c>
    </row>
    <row r="212" spans="1:14" ht="12.75" customHeight="1">
      <c r="A212" s="9" t="s">
        <v>315</v>
      </c>
      <c r="B212" s="12" t="s">
        <v>316</v>
      </c>
      <c r="C212" s="22"/>
      <c r="D212" s="25"/>
      <c r="E212" s="22"/>
      <c r="F212" s="25"/>
      <c r="G212" s="22"/>
      <c r="H212" s="25"/>
      <c r="I212" s="22"/>
      <c r="J212" s="25"/>
      <c r="K212" s="22"/>
      <c r="L212" s="25"/>
      <c r="M212" s="51"/>
      <c r="N212" s="41"/>
    </row>
    <row r="213" spans="1:14" ht="12.75" customHeight="1">
      <c r="A213" s="9" t="s">
        <v>317</v>
      </c>
      <c r="B213" s="12" t="s">
        <v>318</v>
      </c>
      <c r="C213" s="22"/>
      <c r="D213" s="25"/>
      <c r="E213" s="22"/>
      <c r="F213" s="25"/>
      <c r="G213" s="22"/>
      <c r="H213" s="25"/>
      <c r="I213" s="22"/>
      <c r="J213" s="25"/>
      <c r="K213" s="22"/>
      <c r="L213" s="25"/>
      <c r="M213" s="51"/>
      <c r="N213" s="41"/>
    </row>
    <row r="214" spans="1:14" ht="12.75" customHeight="1">
      <c r="A214" s="9" t="s">
        <v>319</v>
      </c>
      <c r="B214" s="12" t="s">
        <v>320</v>
      </c>
      <c r="C214" s="22"/>
      <c r="D214" s="25"/>
      <c r="E214" s="22"/>
      <c r="F214" s="25"/>
      <c r="G214" s="22"/>
      <c r="H214" s="25"/>
      <c r="I214" s="22"/>
      <c r="J214" s="25"/>
      <c r="K214" s="22"/>
      <c r="L214" s="25"/>
      <c r="M214" s="51"/>
      <c r="N214" s="41"/>
    </row>
    <row r="215" spans="1:14" ht="12.75" customHeight="1">
      <c r="A215" s="9" t="s">
        <v>321</v>
      </c>
      <c r="B215" s="12" t="s">
        <v>322</v>
      </c>
      <c r="C215" s="22"/>
      <c r="D215" s="25"/>
      <c r="E215" s="22"/>
      <c r="F215" s="25"/>
      <c r="G215" s="22"/>
      <c r="H215" s="25"/>
      <c r="I215" s="22"/>
      <c r="J215" s="25"/>
      <c r="K215" s="22"/>
      <c r="L215" s="25"/>
      <c r="M215" s="51"/>
      <c r="N215" s="41"/>
    </row>
    <row r="216" spans="1:14" ht="12.75" customHeight="1">
      <c r="A216" s="9" t="s">
        <v>323</v>
      </c>
      <c r="B216" s="12" t="s">
        <v>62</v>
      </c>
      <c r="C216" s="22"/>
      <c r="D216" s="25"/>
      <c r="E216" s="22">
        <v>555966</v>
      </c>
      <c r="F216" s="25">
        <v>748219</v>
      </c>
      <c r="G216" s="22">
        <v>1004189</v>
      </c>
      <c r="H216" s="25">
        <v>1011739</v>
      </c>
      <c r="I216" s="22">
        <v>359387</v>
      </c>
      <c r="J216" s="25">
        <v>658740</v>
      </c>
      <c r="K216" s="22">
        <v>1682657</v>
      </c>
      <c r="L216" s="25">
        <v>456855</v>
      </c>
      <c r="M216" s="51">
        <v>750475</v>
      </c>
      <c r="N216" s="41"/>
    </row>
    <row r="217" spans="1:14" ht="12.75" customHeight="1">
      <c r="A217" s="9" t="s">
        <v>324</v>
      </c>
      <c r="B217" s="12" t="s">
        <v>325</v>
      </c>
      <c r="C217" s="22"/>
      <c r="D217" s="25"/>
      <c r="E217" s="22"/>
      <c r="F217" s="25"/>
      <c r="G217" s="22"/>
      <c r="H217" s="25"/>
      <c r="I217" s="22"/>
      <c r="J217" s="25"/>
      <c r="K217" s="22"/>
      <c r="L217" s="25"/>
      <c r="M217" s="51"/>
      <c r="N217" s="41"/>
    </row>
    <row r="218" spans="1:14" ht="12.75" customHeight="1">
      <c r="A218" s="9" t="s">
        <v>326</v>
      </c>
      <c r="B218" s="12" t="s">
        <v>1</v>
      </c>
      <c r="C218" s="22"/>
      <c r="D218" s="25"/>
      <c r="E218" s="22"/>
      <c r="F218" s="25">
        <v>2468944</v>
      </c>
      <c r="G218" s="22"/>
      <c r="H218" s="25">
        <v>2537608</v>
      </c>
      <c r="I218" s="22">
        <v>2399835</v>
      </c>
      <c r="J218" s="25">
        <v>2382655</v>
      </c>
      <c r="K218" s="22">
        <v>2214825</v>
      </c>
      <c r="L218" s="25">
        <v>539001</v>
      </c>
      <c r="M218" s="51">
        <v>2702895</v>
      </c>
      <c r="N218" s="41"/>
    </row>
    <row r="219" spans="1:14" ht="12.75" customHeight="1">
      <c r="A219" s="10" t="s">
        <v>327</v>
      </c>
      <c r="B219" s="13" t="s">
        <v>328</v>
      </c>
      <c r="C219" s="14">
        <f>SUM(C220)</f>
        <v>0</v>
      </c>
      <c r="D219" s="14">
        <f aca="true" t="shared" si="15" ref="D219:N219">SUM(D220)</f>
        <v>0</v>
      </c>
      <c r="E219" s="14">
        <f t="shared" si="15"/>
        <v>72000</v>
      </c>
      <c r="F219" s="14">
        <f t="shared" si="15"/>
        <v>0</v>
      </c>
      <c r="G219" s="14">
        <f t="shared" si="15"/>
        <v>45180</v>
      </c>
      <c r="H219" s="14">
        <f t="shared" si="15"/>
        <v>0</v>
      </c>
      <c r="I219" s="14">
        <f t="shared" si="15"/>
        <v>0</v>
      </c>
      <c r="J219" s="14">
        <f t="shared" si="15"/>
        <v>0</v>
      </c>
      <c r="K219" s="14">
        <f t="shared" si="15"/>
        <v>0</v>
      </c>
      <c r="L219" s="14">
        <f>SUM(L220:L221)</f>
        <v>86600</v>
      </c>
      <c r="M219" s="14">
        <f t="shared" si="15"/>
        <v>0</v>
      </c>
      <c r="N219" s="14">
        <f t="shared" si="15"/>
        <v>0</v>
      </c>
    </row>
    <row r="220" spans="1:14" ht="12.75" customHeight="1">
      <c r="A220" s="9" t="s">
        <v>329</v>
      </c>
      <c r="B220" s="12" t="s">
        <v>330</v>
      </c>
      <c r="C220" s="22"/>
      <c r="D220" s="25"/>
      <c r="E220" s="22">
        <v>72000</v>
      </c>
      <c r="F220" s="25"/>
      <c r="G220" s="22">
        <v>45180</v>
      </c>
      <c r="H220" s="25"/>
      <c r="I220" s="22"/>
      <c r="J220" s="25"/>
      <c r="K220" s="22"/>
      <c r="L220" s="25"/>
      <c r="M220" s="51"/>
      <c r="N220" s="41"/>
    </row>
    <row r="221" spans="1:14" ht="12.75" customHeight="1">
      <c r="A221" s="9" t="s">
        <v>630</v>
      </c>
      <c r="B221" s="12" t="s">
        <v>1</v>
      </c>
      <c r="C221" s="22"/>
      <c r="D221" s="25"/>
      <c r="E221" s="22"/>
      <c r="F221" s="25"/>
      <c r="G221" s="22"/>
      <c r="H221" s="25"/>
      <c r="I221" s="22"/>
      <c r="J221" s="25"/>
      <c r="K221" s="22"/>
      <c r="L221" s="25">
        <v>86600</v>
      </c>
      <c r="M221" s="51"/>
      <c r="N221" s="41"/>
    </row>
    <row r="222" spans="1:14" ht="12.75" customHeight="1">
      <c r="A222" s="10" t="s">
        <v>331</v>
      </c>
      <c r="B222" s="13" t="s">
        <v>332</v>
      </c>
      <c r="C222" s="14">
        <f>SUM(C223:C228)</f>
        <v>0</v>
      </c>
      <c r="D222" s="14">
        <f>SUM(D223:D228)</f>
        <v>0</v>
      </c>
      <c r="E222" s="14">
        <f aca="true" t="shared" si="16" ref="E222:M222">SUM(E223:E228)</f>
        <v>2317813</v>
      </c>
      <c r="F222" s="14">
        <f t="shared" si="16"/>
        <v>0</v>
      </c>
      <c r="G222" s="14">
        <f>SUM(G223:G228)</f>
        <v>1953364</v>
      </c>
      <c r="H222" s="14">
        <f>SUM(H223:H228)</f>
        <v>0</v>
      </c>
      <c r="I222" s="14">
        <f t="shared" si="16"/>
        <v>0</v>
      </c>
      <c r="J222" s="14">
        <f t="shared" si="16"/>
        <v>0</v>
      </c>
      <c r="K222" s="14">
        <f t="shared" si="16"/>
        <v>0</v>
      </c>
      <c r="L222" s="14">
        <f t="shared" si="16"/>
        <v>8030954</v>
      </c>
      <c r="M222" s="14">
        <f t="shared" si="16"/>
        <v>0</v>
      </c>
      <c r="N222" s="14">
        <f>SUM(N223:N228)</f>
        <v>0</v>
      </c>
    </row>
    <row r="223" spans="1:14" ht="12.75" customHeight="1">
      <c r="A223" s="9" t="s">
        <v>333</v>
      </c>
      <c r="B223" s="12" t="s">
        <v>334</v>
      </c>
      <c r="C223" s="22"/>
      <c r="D223" s="25"/>
      <c r="E223" s="22"/>
      <c r="F223" s="25"/>
      <c r="G223" s="22"/>
      <c r="H223" s="25"/>
      <c r="I223" s="22"/>
      <c r="J223" s="25"/>
      <c r="K223" s="22"/>
      <c r="L223" s="25"/>
      <c r="M223" s="51"/>
      <c r="N223" s="41"/>
    </row>
    <row r="224" spans="1:14" ht="12.75" customHeight="1">
      <c r="A224" s="9" t="s">
        <v>335</v>
      </c>
      <c r="B224" s="12" t="s">
        <v>63</v>
      </c>
      <c r="C224" s="22"/>
      <c r="D224" s="25"/>
      <c r="E224" s="22"/>
      <c r="F224" s="25"/>
      <c r="G224" s="22"/>
      <c r="H224" s="25"/>
      <c r="I224" s="22"/>
      <c r="J224" s="25"/>
      <c r="K224" s="22"/>
      <c r="L224" s="25">
        <v>1671303</v>
      </c>
      <c r="M224" s="51"/>
      <c r="N224" s="41"/>
    </row>
    <row r="225" spans="1:14" ht="12.75" customHeight="1">
      <c r="A225" s="9" t="s">
        <v>336</v>
      </c>
      <c r="B225" s="12" t="s">
        <v>337</v>
      </c>
      <c r="C225" s="22"/>
      <c r="D225" s="25"/>
      <c r="E225" s="22"/>
      <c r="F225" s="25"/>
      <c r="G225" s="22"/>
      <c r="H225" s="25"/>
      <c r="I225" s="22"/>
      <c r="J225" s="25"/>
      <c r="K225" s="22"/>
      <c r="L225" s="25"/>
      <c r="M225" s="51"/>
      <c r="N225" s="41"/>
    </row>
    <row r="226" spans="1:14" ht="12.75" customHeight="1">
      <c r="A226" s="9" t="s">
        <v>338</v>
      </c>
      <c r="B226" s="12" t="s">
        <v>339</v>
      </c>
      <c r="C226" s="22"/>
      <c r="D226" s="25"/>
      <c r="E226" s="22"/>
      <c r="F226" s="25"/>
      <c r="G226" s="22"/>
      <c r="H226" s="25"/>
      <c r="I226" s="22"/>
      <c r="J226" s="25"/>
      <c r="K226" s="22"/>
      <c r="L226" s="25"/>
      <c r="M226" s="51"/>
      <c r="N226" s="41"/>
    </row>
    <row r="227" spans="1:14" ht="12.75" customHeight="1">
      <c r="A227" s="9" t="s">
        <v>340</v>
      </c>
      <c r="B227" s="12" t="s">
        <v>341</v>
      </c>
      <c r="C227" s="22"/>
      <c r="D227" s="25"/>
      <c r="E227" s="22"/>
      <c r="F227" s="25"/>
      <c r="G227" s="22"/>
      <c r="H227" s="25"/>
      <c r="I227" s="22"/>
      <c r="J227" s="25"/>
      <c r="K227" s="22"/>
      <c r="L227" s="25"/>
      <c r="M227" s="51"/>
      <c r="N227" s="41"/>
    </row>
    <row r="228" spans="1:14" ht="12.75" customHeight="1">
      <c r="A228" s="9" t="s">
        <v>342</v>
      </c>
      <c r="B228" s="12" t="s">
        <v>1</v>
      </c>
      <c r="C228" s="22"/>
      <c r="D228" s="25"/>
      <c r="E228" s="22">
        <v>2317813</v>
      </c>
      <c r="F228" s="25"/>
      <c r="G228" s="22">
        <v>1953364</v>
      </c>
      <c r="H228" s="25"/>
      <c r="I228" s="22"/>
      <c r="J228" s="25"/>
      <c r="K228" s="22"/>
      <c r="L228" s="25">
        <v>6359651</v>
      </c>
      <c r="M228" s="51"/>
      <c r="N228" s="41"/>
    </row>
    <row r="229" spans="1:14" ht="12.75" customHeight="1">
      <c r="A229" s="10" t="s">
        <v>343</v>
      </c>
      <c r="B229" s="13" t="s">
        <v>344</v>
      </c>
      <c r="C229" s="14">
        <f>SUM(C230:C234)</f>
        <v>0</v>
      </c>
      <c r="D229" s="14">
        <f aca="true" t="shared" si="17" ref="D229:N229">SUM(D230:D234)</f>
        <v>0</v>
      </c>
      <c r="E229" s="14">
        <f t="shared" si="17"/>
        <v>139800</v>
      </c>
      <c r="F229" s="14">
        <f t="shared" si="17"/>
        <v>0</v>
      </c>
      <c r="G229" s="14">
        <f>SUM(G230:G234)</f>
        <v>0</v>
      </c>
      <c r="H229" s="14">
        <f>SUM(H230:H234)</f>
        <v>141820</v>
      </c>
      <c r="I229" s="14">
        <f t="shared" si="17"/>
        <v>0</v>
      </c>
      <c r="J229" s="14">
        <f t="shared" si="17"/>
        <v>0</v>
      </c>
      <c r="K229" s="14">
        <f t="shared" si="17"/>
        <v>0</v>
      </c>
      <c r="L229" s="14">
        <f t="shared" si="17"/>
        <v>154950</v>
      </c>
      <c r="M229" s="14">
        <f t="shared" si="17"/>
        <v>0</v>
      </c>
      <c r="N229" s="14">
        <f t="shared" si="17"/>
        <v>0</v>
      </c>
    </row>
    <row r="230" spans="1:14" ht="12.75" customHeight="1">
      <c r="A230" s="9" t="s">
        <v>345</v>
      </c>
      <c r="B230" s="12" t="s">
        <v>64</v>
      </c>
      <c r="C230" s="22"/>
      <c r="D230" s="25"/>
      <c r="E230" s="22">
        <v>139800</v>
      </c>
      <c r="F230" s="25"/>
      <c r="G230" s="22"/>
      <c r="H230" s="25">
        <v>141820</v>
      </c>
      <c r="I230" s="22"/>
      <c r="J230" s="25"/>
      <c r="K230" s="22"/>
      <c r="L230" s="25">
        <v>154950</v>
      </c>
      <c r="M230" s="51"/>
      <c r="N230" s="41"/>
    </row>
    <row r="231" spans="1:14" ht="12.75" customHeight="1">
      <c r="A231" s="9" t="s">
        <v>346</v>
      </c>
      <c r="B231" s="12" t="s">
        <v>347</v>
      </c>
      <c r="C231" s="22"/>
      <c r="D231" s="25"/>
      <c r="E231" s="22"/>
      <c r="F231" s="25"/>
      <c r="G231" s="22"/>
      <c r="H231" s="25"/>
      <c r="I231" s="22"/>
      <c r="J231" s="25"/>
      <c r="K231" s="22"/>
      <c r="L231" s="25"/>
      <c r="M231" s="51"/>
      <c r="N231" s="41"/>
    </row>
    <row r="232" spans="1:14" ht="12.75" customHeight="1">
      <c r="A232" s="9" t="s">
        <v>348</v>
      </c>
      <c r="B232" s="12" t="s">
        <v>349</v>
      </c>
      <c r="C232" s="22"/>
      <c r="D232" s="25"/>
      <c r="E232" s="22"/>
      <c r="F232" s="25"/>
      <c r="G232" s="22"/>
      <c r="H232" s="25"/>
      <c r="I232" s="22"/>
      <c r="J232" s="25"/>
      <c r="K232" s="22"/>
      <c r="L232" s="25"/>
      <c r="M232" s="51"/>
      <c r="N232" s="41"/>
    </row>
    <row r="233" spans="1:14" ht="12.75" customHeight="1">
      <c r="A233" s="9" t="s">
        <v>350</v>
      </c>
      <c r="B233" s="12" t="s">
        <v>351</v>
      </c>
      <c r="C233" s="22"/>
      <c r="D233" s="25"/>
      <c r="E233" s="22"/>
      <c r="F233" s="25"/>
      <c r="G233" s="22"/>
      <c r="H233" s="25"/>
      <c r="I233" s="22"/>
      <c r="J233" s="25"/>
      <c r="K233" s="22"/>
      <c r="L233" s="25"/>
      <c r="M233" s="51"/>
      <c r="N233" s="41"/>
    </row>
    <row r="234" spans="1:14" ht="12.75" customHeight="1">
      <c r="A234" s="9" t="s">
        <v>352</v>
      </c>
      <c r="B234" s="12" t="s">
        <v>1</v>
      </c>
      <c r="C234" s="22"/>
      <c r="D234" s="25"/>
      <c r="E234" s="22"/>
      <c r="F234" s="25"/>
      <c r="G234" s="22"/>
      <c r="H234" s="25"/>
      <c r="I234" s="22"/>
      <c r="J234" s="25"/>
      <c r="K234" s="22"/>
      <c r="L234" s="25"/>
      <c r="M234" s="51"/>
      <c r="N234" s="41"/>
    </row>
    <row r="235" spans="1:14" ht="12.75" customHeight="1">
      <c r="A235" s="10" t="s">
        <v>353</v>
      </c>
      <c r="B235" s="13" t="s">
        <v>354</v>
      </c>
      <c r="C235" s="14">
        <f>SUM(C236:C237)</f>
        <v>1531970</v>
      </c>
      <c r="D235" s="14">
        <f aca="true" t="shared" si="18" ref="D235:N235">SUM(D236:D237)</f>
        <v>564222</v>
      </c>
      <c r="E235" s="14">
        <f>SUM(E236:E237)</f>
        <v>93350018</v>
      </c>
      <c r="F235" s="14">
        <f t="shared" si="18"/>
        <v>2905405</v>
      </c>
      <c r="G235" s="14">
        <f t="shared" si="18"/>
        <v>0</v>
      </c>
      <c r="H235" s="14">
        <f t="shared" si="18"/>
        <v>22180617</v>
      </c>
      <c r="I235" s="14">
        <f t="shared" si="18"/>
        <v>66592</v>
      </c>
      <c r="J235" s="14">
        <f t="shared" si="18"/>
        <v>37862114</v>
      </c>
      <c r="K235" s="14">
        <f t="shared" si="18"/>
        <v>1673132</v>
      </c>
      <c r="L235" s="14">
        <f t="shared" si="18"/>
        <v>1281385</v>
      </c>
      <c r="M235" s="14">
        <f t="shared" si="18"/>
        <v>0</v>
      </c>
      <c r="N235" s="14">
        <f t="shared" si="18"/>
        <v>0</v>
      </c>
    </row>
    <row r="236" spans="1:14" ht="12.75" customHeight="1">
      <c r="A236" s="9" t="s">
        <v>355</v>
      </c>
      <c r="B236" s="12" t="s">
        <v>356</v>
      </c>
      <c r="C236" s="22"/>
      <c r="D236" s="25"/>
      <c r="E236" s="22"/>
      <c r="F236" s="25"/>
      <c r="G236" s="22"/>
      <c r="H236" s="25"/>
      <c r="I236" s="22"/>
      <c r="J236" s="25"/>
      <c r="K236" s="22"/>
      <c r="L236" s="25"/>
      <c r="M236" s="51"/>
      <c r="N236" s="41"/>
    </row>
    <row r="237" spans="1:14" ht="12.75" customHeight="1">
      <c r="A237" s="9" t="s">
        <v>357</v>
      </c>
      <c r="B237" s="12" t="s">
        <v>358</v>
      </c>
      <c r="C237" s="22">
        <v>1531970</v>
      </c>
      <c r="D237" s="25">
        <v>564222</v>
      </c>
      <c r="E237" s="22">
        <v>93350018</v>
      </c>
      <c r="F237" s="25">
        <v>2905405</v>
      </c>
      <c r="G237" s="22"/>
      <c r="H237" s="25">
        <v>22180617</v>
      </c>
      <c r="I237" s="22">
        <v>66592</v>
      </c>
      <c r="J237" s="25">
        <v>37862114</v>
      </c>
      <c r="K237" s="22">
        <v>1673132</v>
      </c>
      <c r="L237" s="25">
        <v>1281385</v>
      </c>
      <c r="M237" s="51"/>
      <c r="N237" s="41"/>
    </row>
    <row r="238" spans="1:14" ht="12.75" customHeight="1">
      <c r="A238" s="10" t="s">
        <v>359</v>
      </c>
      <c r="B238" s="13" t="s">
        <v>360</v>
      </c>
      <c r="C238" s="14">
        <f>SUM(C239:C261)</f>
        <v>0</v>
      </c>
      <c r="D238" s="14">
        <f aca="true" t="shared" si="19" ref="D238:N238">SUM(D239:D261)</f>
        <v>0</v>
      </c>
      <c r="E238" s="14">
        <f t="shared" si="19"/>
        <v>0</v>
      </c>
      <c r="F238" s="14">
        <f t="shared" si="19"/>
        <v>0</v>
      </c>
      <c r="G238" s="14">
        <f t="shared" si="19"/>
        <v>0</v>
      </c>
      <c r="H238" s="14">
        <f t="shared" si="19"/>
        <v>0</v>
      </c>
      <c r="I238" s="14">
        <f t="shared" si="19"/>
        <v>344586</v>
      </c>
      <c r="J238" s="14"/>
      <c r="K238" s="14">
        <f t="shared" si="19"/>
        <v>0</v>
      </c>
      <c r="L238" s="14">
        <f t="shared" si="19"/>
        <v>0</v>
      </c>
      <c r="M238" s="14">
        <f t="shared" si="19"/>
        <v>0</v>
      </c>
      <c r="N238" s="14">
        <f t="shared" si="19"/>
        <v>0</v>
      </c>
    </row>
    <row r="239" spans="1:14" ht="12.75" customHeight="1">
      <c r="A239" s="9" t="s">
        <v>361</v>
      </c>
      <c r="B239" s="12" t="s">
        <v>362</v>
      </c>
      <c r="C239" s="22"/>
      <c r="D239" s="25"/>
      <c r="E239" s="22"/>
      <c r="F239" s="25"/>
      <c r="G239" s="22"/>
      <c r="H239" s="25"/>
      <c r="I239" s="22"/>
      <c r="J239" s="25"/>
      <c r="K239" s="22"/>
      <c r="L239" s="25"/>
      <c r="M239" s="51"/>
      <c r="N239" s="41"/>
    </row>
    <row r="240" spans="1:14" ht="12.75" customHeight="1">
      <c r="A240" s="9" t="s">
        <v>363</v>
      </c>
      <c r="B240" s="12" t="s">
        <v>364</v>
      </c>
      <c r="C240" s="22"/>
      <c r="D240" s="25"/>
      <c r="E240" s="22"/>
      <c r="F240" s="25"/>
      <c r="G240" s="22"/>
      <c r="H240" s="25"/>
      <c r="I240" s="22"/>
      <c r="J240" s="25"/>
      <c r="K240" s="22"/>
      <c r="L240" s="25"/>
      <c r="M240" s="51"/>
      <c r="N240" s="41"/>
    </row>
    <row r="241" spans="1:14" ht="12.75" customHeight="1">
      <c r="A241" s="9" t="s">
        <v>365</v>
      </c>
      <c r="B241" s="12" t="s">
        <v>366</v>
      </c>
      <c r="C241" s="22"/>
      <c r="D241" s="25"/>
      <c r="E241" s="22"/>
      <c r="F241" s="25"/>
      <c r="G241" s="22"/>
      <c r="H241" s="25"/>
      <c r="I241" s="22"/>
      <c r="J241" s="25"/>
      <c r="K241" s="22"/>
      <c r="L241" s="25"/>
      <c r="M241" s="51"/>
      <c r="N241" s="41"/>
    </row>
    <row r="242" spans="1:14" ht="12.75" customHeight="1">
      <c r="A242" s="9" t="s">
        <v>367</v>
      </c>
      <c r="B242" s="12" t="s">
        <v>368</v>
      </c>
      <c r="C242" s="22"/>
      <c r="D242" s="25"/>
      <c r="E242" s="22"/>
      <c r="F242" s="25"/>
      <c r="G242" s="22"/>
      <c r="H242" s="25"/>
      <c r="I242" s="22"/>
      <c r="J242" s="25"/>
      <c r="K242" s="22"/>
      <c r="L242" s="25"/>
      <c r="M242" s="51"/>
      <c r="N242" s="41"/>
    </row>
    <row r="243" spans="1:14" ht="12.75" customHeight="1">
      <c r="A243" s="9" t="s">
        <v>369</v>
      </c>
      <c r="B243" s="12" t="s">
        <v>370</v>
      </c>
      <c r="C243" s="22"/>
      <c r="D243" s="25"/>
      <c r="E243" s="22"/>
      <c r="F243" s="25"/>
      <c r="G243" s="22"/>
      <c r="H243" s="25"/>
      <c r="I243" s="22"/>
      <c r="J243" s="25"/>
      <c r="K243" s="22"/>
      <c r="L243" s="25"/>
      <c r="M243" s="51"/>
      <c r="N243" s="41"/>
    </row>
    <row r="244" spans="1:14" ht="12.75" customHeight="1">
      <c r="A244" s="9" t="s">
        <v>371</v>
      </c>
      <c r="B244" s="12" t="s">
        <v>65</v>
      </c>
      <c r="C244" s="22"/>
      <c r="D244" s="25"/>
      <c r="E244" s="22"/>
      <c r="F244" s="25"/>
      <c r="G244" s="22"/>
      <c r="H244" s="25"/>
      <c r="I244" s="22"/>
      <c r="J244" s="25"/>
      <c r="K244" s="22"/>
      <c r="L244" s="25"/>
      <c r="M244" s="51"/>
      <c r="N244" s="41"/>
    </row>
    <row r="245" spans="1:14" ht="12.75" customHeight="1">
      <c r="A245" s="9" t="s">
        <v>372</v>
      </c>
      <c r="B245" s="12" t="s">
        <v>66</v>
      </c>
      <c r="C245" s="22"/>
      <c r="D245" s="25"/>
      <c r="E245" s="22"/>
      <c r="F245" s="25"/>
      <c r="G245" s="22"/>
      <c r="H245" s="25"/>
      <c r="I245" s="22">
        <v>344586</v>
      </c>
      <c r="J245" s="25"/>
      <c r="K245" s="22"/>
      <c r="L245" s="25"/>
      <c r="M245" s="51"/>
      <c r="N245" s="41"/>
    </row>
    <row r="246" spans="1:14" ht="12.75" customHeight="1">
      <c r="A246" s="9" t="s">
        <v>373</v>
      </c>
      <c r="B246" s="12" t="s">
        <v>374</v>
      </c>
      <c r="C246" s="22"/>
      <c r="D246" s="25"/>
      <c r="E246" s="22"/>
      <c r="F246" s="25"/>
      <c r="G246" s="22"/>
      <c r="H246" s="25"/>
      <c r="I246" s="22"/>
      <c r="J246" s="25"/>
      <c r="K246" s="22"/>
      <c r="L246" s="25"/>
      <c r="M246" s="51"/>
      <c r="N246" s="41"/>
    </row>
    <row r="247" spans="1:14" ht="12.75" customHeight="1">
      <c r="A247" s="9" t="s">
        <v>375</v>
      </c>
      <c r="B247" s="12" t="s">
        <v>376</v>
      </c>
      <c r="C247" s="22"/>
      <c r="D247" s="25"/>
      <c r="E247" s="22"/>
      <c r="F247" s="25"/>
      <c r="G247" s="22"/>
      <c r="H247" s="25"/>
      <c r="I247" s="22"/>
      <c r="J247" s="25"/>
      <c r="K247" s="22"/>
      <c r="L247" s="25"/>
      <c r="M247" s="51"/>
      <c r="N247" s="41"/>
    </row>
    <row r="248" spans="1:14" ht="12.75" customHeight="1">
      <c r="A248" s="9" t="s">
        <v>377</v>
      </c>
      <c r="B248" s="12" t="s">
        <v>378</v>
      </c>
      <c r="C248" s="22"/>
      <c r="D248" s="25"/>
      <c r="E248" s="22"/>
      <c r="F248" s="25"/>
      <c r="G248" s="22"/>
      <c r="H248" s="25"/>
      <c r="I248" s="22"/>
      <c r="J248" s="25"/>
      <c r="K248" s="22"/>
      <c r="L248" s="25"/>
      <c r="M248" s="51"/>
      <c r="N248" s="41"/>
    </row>
    <row r="249" spans="1:14" ht="12.75" customHeight="1">
      <c r="A249" s="9" t="s">
        <v>379</v>
      </c>
      <c r="B249" s="12" t="s">
        <v>380</v>
      </c>
      <c r="C249" s="22"/>
      <c r="D249" s="25"/>
      <c r="E249" s="22"/>
      <c r="F249" s="25"/>
      <c r="G249" s="22"/>
      <c r="H249" s="25"/>
      <c r="I249" s="22"/>
      <c r="J249" s="25"/>
      <c r="K249" s="22"/>
      <c r="L249" s="25"/>
      <c r="M249" s="51"/>
      <c r="N249" s="41"/>
    </row>
    <row r="250" spans="1:14" ht="12.75" customHeight="1">
      <c r="A250" s="9" t="s">
        <v>381</v>
      </c>
      <c r="B250" s="12" t="s">
        <v>382</v>
      </c>
      <c r="C250" s="22"/>
      <c r="D250" s="25"/>
      <c r="E250" s="22"/>
      <c r="F250" s="25"/>
      <c r="G250" s="22"/>
      <c r="H250" s="25"/>
      <c r="I250" s="22"/>
      <c r="J250" s="25"/>
      <c r="K250" s="22"/>
      <c r="L250" s="25"/>
      <c r="M250" s="51"/>
      <c r="N250" s="41"/>
    </row>
    <row r="251" spans="1:14" ht="12.75" customHeight="1">
      <c r="A251" s="9" t="s">
        <v>383</v>
      </c>
      <c r="B251" s="12" t="s">
        <v>384</v>
      </c>
      <c r="C251" s="22"/>
      <c r="D251" s="25"/>
      <c r="E251" s="22"/>
      <c r="F251" s="25"/>
      <c r="G251" s="22"/>
      <c r="H251" s="25"/>
      <c r="I251" s="22"/>
      <c r="J251" s="25"/>
      <c r="K251" s="22"/>
      <c r="L251" s="25"/>
      <c r="M251" s="51"/>
      <c r="N251" s="41"/>
    </row>
    <row r="252" spans="1:14" ht="12.75" customHeight="1">
      <c r="A252" s="9" t="s">
        <v>385</v>
      </c>
      <c r="B252" s="12" t="s">
        <v>386</v>
      </c>
      <c r="C252" s="22"/>
      <c r="D252" s="25"/>
      <c r="E252" s="22"/>
      <c r="F252" s="25"/>
      <c r="G252" s="22"/>
      <c r="H252" s="25"/>
      <c r="I252" s="22"/>
      <c r="J252" s="25"/>
      <c r="K252" s="22"/>
      <c r="L252" s="25"/>
      <c r="M252" s="51"/>
      <c r="N252" s="41"/>
    </row>
    <row r="253" spans="1:14" ht="12.75" customHeight="1">
      <c r="A253" s="9" t="s">
        <v>387</v>
      </c>
      <c r="B253" s="12" t="s">
        <v>388</v>
      </c>
      <c r="C253" s="22"/>
      <c r="D253" s="25"/>
      <c r="E253" s="22"/>
      <c r="F253" s="25"/>
      <c r="G253" s="22"/>
      <c r="H253" s="25"/>
      <c r="I253" s="22"/>
      <c r="J253" s="25"/>
      <c r="K253" s="22"/>
      <c r="L253" s="25"/>
      <c r="M253" s="51"/>
      <c r="N253" s="41"/>
    </row>
    <row r="254" spans="1:14" ht="12.75" customHeight="1">
      <c r="A254" s="9" t="s">
        <v>389</v>
      </c>
      <c r="B254" s="12" t="s">
        <v>67</v>
      </c>
      <c r="C254" s="22"/>
      <c r="D254" s="25"/>
      <c r="E254" s="22"/>
      <c r="F254" s="25"/>
      <c r="G254" s="22"/>
      <c r="H254" s="25"/>
      <c r="I254" s="22"/>
      <c r="J254" s="25"/>
      <c r="K254" s="22"/>
      <c r="L254" s="25"/>
      <c r="M254" s="51"/>
      <c r="N254" s="41"/>
    </row>
    <row r="255" spans="1:14" ht="12.75" customHeight="1">
      <c r="A255" s="9" t="s">
        <v>390</v>
      </c>
      <c r="B255" s="12" t="s">
        <v>391</v>
      </c>
      <c r="C255" s="22"/>
      <c r="D255" s="25"/>
      <c r="E255" s="22"/>
      <c r="F255" s="25"/>
      <c r="G255" s="22"/>
      <c r="H255" s="25"/>
      <c r="I255" s="22"/>
      <c r="J255" s="25"/>
      <c r="K255" s="22"/>
      <c r="L255" s="25"/>
      <c r="M255" s="51"/>
      <c r="N255" s="41"/>
    </row>
    <row r="256" spans="1:14" ht="12.75" customHeight="1">
      <c r="A256" s="9" t="s">
        <v>392</v>
      </c>
      <c r="B256" s="12" t="s">
        <v>393</v>
      </c>
      <c r="C256" s="22"/>
      <c r="D256" s="25"/>
      <c r="E256" s="22"/>
      <c r="F256" s="25"/>
      <c r="G256" s="22"/>
      <c r="H256" s="25"/>
      <c r="I256" s="22"/>
      <c r="J256" s="25"/>
      <c r="K256" s="22"/>
      <c r="L256" s="25"/>
      <c r="M256" s="51"/>
      <c r="N256" s="41"/>
    </row>
    <row r="257" spans="1:14" ht="12.75" customHeight="1">
      <c r="A257" s="9" t="s">
        <v>394</v>
      </c>
      <c r="B257" s="12" t="s">
        <v>376</v>
      </c>
      <c r="C257" s="22"/>
      <c r="D257" s="25"/>
      <c r="E257" s="22"/>
      <c r="F257" s="25"/>
      <c r="G257" s="22"/>
      <c r="H257" s="25"/>
      <c r="I257" s="22"/>
      <c r="J257" s="25"/>
      <c r="K257" s="22"/>
      <c r="L257" s="25"/>
      <c r="M257" s="51"/>
      <c r="N257" s="41"/>
    </row>
    <row r="258" spans="1:14" ht="12.75" customHeight="1">
      <c r="A258" s="9" t="s">
        <v>395</v>
      </c>
      <c r="B258" s="12" t="s">
        <v>396</v>
      </c>
      <c r="C258" s="22"/>
      <c r="D258" s="25"/>
      <c r="E258" s="22"/>
      <c r="F258" s="25"/>
      <c r="G258" s="22"/>
      <c r="H258" s="25"/>
      <c r="I258" s="22"/>
      <c r="J258" s="25"/>
      <c r="K258" s="22"/>
      <c r="L258" s="25"/>
      <c r="M258" s="51"/>
      <c r="N258" s="41"/>
    </row>
    <row r="259" spans="1:14" ht="12.75" customHeight="1">
      <c r="A259" s="9" t="s">
        <v>397</v>
      </c>
      <c r="B259" s="12" t="s">
        <v>398</v>
      </c>
      <c r="C259" s="22"/>
      <c r="D259" s="25"/>
      <c r="E259" s="22"/>
      <c r="F259" s="25"/>
      <c r="G259" s="22"/>
      <c r="H259" s="25"/>
      <c r="I259" s="22"/>
      <c r="J259" s="25"/>
      <c r="K259" s="22"/>
      <c r="L259" s="25"/>
      <c r="M259" s="51"/>
      <c r="N259" s="41"/>
    </row>
    <row r="260" spans="1:14" ht="12.75" customHeight="1">
      <c r="A260" s="9" t="s">
        <v>399</v>
      </c>
      <c r="B260" s="12" t="s">
        <v>400</v>
      </c>
      <c r="C260" s="22"/>
      <c r="D260" s="25"/>
      <c r="E260" s="22"/>
      <c r="F260" s="25"/>
      <c r="G260" s="22"/>
      <c r="H260" s="25"/>
      <c r="I260" s="22"/>
      <c r="J260" s="25"/>
      <c r="K260" s="22"/>
      <c r="L260" s="25"/>
      <c r="M260" s="51"/>
      <c r="N260" s="41"/>
    </row>
    <row r="261" spans="1:14" ht="12.75" customHeight="1">
      <c r="A261" s="9" t="s">
        <v>401</v>
      </c>
      <c r="B261" s="12" t="s">
        <v>402</v>
      </c>
      <c r="C261" s="22"/>
      <c r="D261" s="25"/>
      <c r="E261" s="22"/>
      <c r="F261" s="25"/>
      <c r="G261" s="22"/>
      <c r="H261" s="25"/>
      <c r="I261" s="22"/>
      <c r="J261" s="25"/>
      <c r="K261" s="22"/>
      <c r="L261" s="25"/>
      <c r="M261" s="51"/>
      <c r="N261" s="41"/>
    </row>
    <row r="262" spans="1:14" ht="12.75" customHeight="1">
      <c r="A262" s="10" t="s">
        <v>403</v>
      </c>
      <c r="B262" s="13" t="s">
        <v>404</v>
      </c>
      <c r="C262" s="14">
        <f>SUM(C263:C266)</f>
        <v>0</v>
      </c>
      <c r="D262" s="14">
        <f aca="true" t="shared" si="20" ref="D262:N262">SUM(D263:D266)</f>
        <v>0</v>
      </c>
      <c r="E262" s="14">
        <f t="shared" si="20"/>
        <v>0</v>
      </c>
      <c r="F262" s="14">
        <f t="shared" si="20"/>
        <v>3782200</v>
      </c>
      <c r="G262" s="14">
        <f t="shared" si="20"/>
        <v>0</v>
      </c>
      <c r="H262" s="14">
        <f t="shared" si="20"/>
        <v>0</v>
      </c>
      <c r="I262" s="14">
        <f t="shared" si="20"/>
        <v>0</v>
      </c>
      <c r="J262" s="14">
        <f t="shared" si="20"/>
        <v>0</v>
      </c>
      <c r="K262" s="14">
        <f t="shared" si="20"/>
        <v>8364395</v>
      </c>
      <c r="L262" s="14">
        <f t="shared" si="20"/>
        <v>0</v>
      </c>
      <c r="M262" s="14">
        <f t="shared" si="20"/>
        <v>0</v>
      </c>
      <c r="N262" s="14">
        <f t="shared" si="20"/>
        <v>0</v>
      </c>
    </row>
    <row r="263" spans="1:14" ht="12.75" customHeight="1">
      <c r="A263" s="9" t="s">
        <v>405</v>
      </c>
      <c r="B263" s="12" t="s">
        <v>406</v>
      </c>
      <c r="C263" s="22"/>
      <c r="D263" s="25"/>
      <c r="E263" s="22"/>
      <c r="F263" s="25">
        <v>3782200</v>
      </c>
      <c r="G263" s="22"/>
      <c r="H263" s="25"/>
      <c r="I263" s="22"/>
      <c r="J263" s="25"/>
      <c r="K263" s="22">
        <v>8364395</v>
      </c>
      <c r="L263" s="25"/>
      <c r="M263" s="51"/>
      <c r="N263" s="41"/>
    </row>
    <row r="264" spans="1:14" ht="12.75" customHeight="1">
      <c r="A264" s="9" t="s">
        <v>407</v>
      </c>
      <c r="B264" s="12" t="s">
        <v>406</v>
      </c>
      <c r="C264" s="22"/>
      <c r="D264" s="25"/>
      <c r="E264" s="22"/>
      <c r="F264" s="25"/>
      <c r="G264" s="22"/>
      <c r="H264" s="25"/>
      <c r="I264" s="22"/>
      <c r="J264" s="25"/>
      <c r="K264" s="22"/>
      <c r="L264" s="25"/>
      <c r="M264" s="51"/>
      <c r="N264" s="41"/>
    </row>
    <row r="265" spans="1:14" ht="12.75" customHeight="1">
      <c r="A265" s="9" t="s">
        <v>408</v>
      </c>
      <c r="B265" s="12" t="s">
        <v>409</v>
      </c>
      <c r="C265" s="22"/>
      <c r="D265" s="25"/>
      <c r="E265" s="22"/>
      <c r="F265" s="25"/>
      <c r="G265" s="22"/>
      <c r="H265" s="25"/>
      <c r="I265" s="22"/>
      <c r="J265" s="25"/>
      <c r="K265" s="22"/>
      <c r="L265" s="25"/>
      <c r="M265" s="51"/>
      <c r="N265" s="41"/>
    </row>
    <row r="266" spans="1:14" ht="12.75" customHeight="1">
      <c r="A266" s="9" t="s">
        <v>410</v>
      </c>
      <c r="B266" s="12" t="s">
        <v>411</v>
      </c>
      <c r="C266" s="22"/>
      <c r="D266" s="25"/>
      <c r="E266" s="22"/>
      <c r="F266" s="25"/>
      <c r="G266" s="22"/>
      <c r="H266" s="25"/>
      <c r="I266" s="22"/>
      <c r="J266" s="25"/>
      <c r="K266" s="22"/>
      <c r="L266" s="25"/>
      <c r="M266" s="51"/>
      <c r="N266" s="41"/>
    </row>
    <row r="267" spans="1:14" ht="12.75" customHeight="1">
      <c r="A267" s="10" t="s">
        <v>412</v>
      </c>
      <c r="B267" s="13" t="s">
        <v>413</v>
      </c>
      <c r="C267" s="14">
        <f>SUM(C268:C282)</f>
        <v>0</v>
      </c>
      <c r="D267" s="14">
        <f aca="true" t="shared" si="21" ref="D267:N267">SUM(D268:D282)</f>
        <v>0</v>
      </c>
      <c r="E267" s="14">
        <f t="shared" si="21"/>
        <v>4850909</v>
      </c>
      <c r="F267" s="14">
        <f t="shared" si="21"/>
        <v>245316</v>
      </c>
      <c r="G267" s="14">
        <f t="shared" si="21"/>
        <v>113105</v>
      </c>
      <c r="H267" s="14">
        <f>SUM(H268:H282)</f>
        <v>1959233</v>
      </c>
      <c r="I267" s="14">
        <f t="shared" si="21"/>
        <v>0</v>
      </c>
      <c r="J267" s="14">
        <f t="shared" si="21"/>
        <v>7306876</v>
      </c>
      <c r="K267" s="14">
        <f t="shared" si="21"/>
        <v>12724316</v>
      </c>
      <c r="L267" s="14">
        <f t="shared" si="21"/>
        <v>2487038</v>
      </c>
      <c r="M267" s="14">
        <f t="shared" si="21"/>
        <v>16694517</v>
      </c>
      <c r="N267" s="14">
        <f t="shared" si="21"/>
        <v>0</v>
      </c>
    </row>
    <row r="268" spans="1:14" ht="12.75" customHeight="1">
      <c r="A268" s="9" t="s">
        <v>414</v>
      </c>
      <c r="B268" s="12" t="s">
        <v>415</v>
      </c>
      <c r="C268" s="22"/>
      <c r="D268" s="25"/>
      <c r="E268" s="22"/>
      <c r="F268" s="25"/>
      <c r="G268" s="22"/>
      <c r="H268" s="25"/>
      <c r="I268" s="22"/>
      <c r="J268" s="25"/>
      <c r="K268" s="22"/>
      <c r="L268" s="25"/>
      <c r="M268" s="51"/>
      <c r="N268" s="41"/>
    </row>
    <row r="269" spans="1:14" ht="12.75" customHeight="1">
      <c r="A269" s="9" t="s">
        <v>416</v>
      </c>
      <c r="B269" s="12" t="s">
        <v>417</v>
      </c>
      <c r="C269" s="22"/>
      <c r="D269" s="25"/>
      <c r="E269" s="22"/>
      <c r="F269" s="25"/>
      <c r="G269" s="22"/>
      <c r="H269" s="25"/>
      <c r="I269" s="22"/>
      <c r="J269" s="25"/>
      <c r="K269" s="22"/>
      <c r="L269" s="25"/>
      <c r="M269" s="51"/>
      <c r="N269" s="41"/>
    </row>
    <row r="270" spans="1:14" ht="12.75" customHeight="1">
      <c r="A270" s="9" t="s">
        <v>418</v>
      </c>
      <c r="B270" s="12" t="s">
        <v>419</v>
      </c>
      <c r="C270" s="22"/>
      <c r="D270" s="25"/>
      <c r="E270" s="22"/>
      <c r="F270" s="25"/>
      <c r="G270" s="22"/>
      <c r="H270" s="25"/>
      <c r="I270" s="22"/>
      <c r="J270" s="25"/>
      <c r="K270" s="22"/>
      <c r="L270" s="25"/>
      <c r="M270" s="51"/>
      <c r="N270" s="41"/>
    </row>
    <row r="271" spans="1:14" ht="12.75" customHeight="1">
      <c r="A271" s="9" t="s">
        <v>420</v>
      </c>
      <c r="B271" s="12" t="s">
        <v>421</v>
      </c>
      <c r="C271" s="22"/>
      <c r="D271" s="25"/>
      <c r="E271" s="22">
        <v>4537470</v>
      </c>
      <c r="F271" s="25"/>
      <c r="G271" s="22"/>
      <c r="H271" s="25">
        <v>1327564</v>
      </c>
      <c r="I271" s="22"/>
      <c r="J271" s="25">
        <v>4240178</v>
      </c>
      <c r="K271" s="22"/>
      <c r="L271" s="25">
        <v>713678</v>
      </c>
      <c r="M271" s="51">
        <v>630664</v>
      </c>
      <c r="N271" s="41"/>
    </row>
    <row r="272" spans="1:14" ht="12.75" customHeight="1">
      <c r="A272" s="9" t="s">
        <v>422</v>
      </c>
      <c r="B272" s="12" t="s">
        <v>423</v>
      </c>
      <c r="C272" s="22"/>
      <c r="D272" s="25"/>
      <c r="E272" s="22"/>
      <c r="F272" s="25"/>
      <c r="G272" s="22"/>
      <c r="H272" s="25"/>
      <c r="I272" s="22"/>
      <c r="J272" s="25"/>
      <c r="K272" s="22"/>
      <c r="L272" s="25"/>
      <c r="M272" s="51"/>
      <c r="N272" s="41"/>
    </row>
    <row r="273" spans="1:14" ht="12.75" customHeight="1">
      <c r="A273" s="9" t="s">
        <v>424</v>
      </c>
      <c r="B273" s="12" t="s">
        <v>425</v>
      </c>
      <c r="C273" s="22"/>
      <c r="D273" s="25"/>
      <c r="E273" s="22"/>
      <c r="F273" s="25"/>
      <c r="G273" s="22"/>
      <c r="H273" s="25"/>
      <c r="I273" s="22"/>
      <c r="J273" s="25">
        <v>394436</v>
      </c>
      <c r="K273" s="22"/>
      <c r="L273" s="25"/>
      <c r="M273" s="51"/>
      <c r="N273" s="41"/>
    </row>
    <row r="274" spans="1:14" ht="12.75" customHeight="1">
      <c r="A274" s="9" t="s">
        <v>426</v>
      </c>
      <c r="B274" s="12" t="s">
        <v>427</v>
      </c>
      <c r="C274" s="22"/>
      <c r="D274" s="25"/>
      <c r="E274" s="22"/>
      <c r="F274" s="25"/>
      <c r="G274" s="22"/>
      <c r="H274" s="25"/>
      <c r="I274" s="22"/>
      <c r="J274" s="25"/>
      <c r="K274" s="22"/>
      <c r="L274" s="25"/>
      <c r="M274" s="51"/>
      <c r="N274" s="41"/>
    </row>
    <row r="275" spans="1:14" ht="12.75" customHeight="1">
      <c r="A275" s="9" t="s">
        <v>428</v>
      </c>
      <c r="B275" s="12" t="s">
        <v>2</v>
      </c>
      <c r="C275" s="22"/>
      <c r="D275" s="25"/>
      <c r="E275" s="22">
        <v>313439</v>
      </c>
      <c r="F275" s="25"/>
      <c r="G275" s="22">
        <v>113105</v>
      </c>
      <c r="H275" s="25"/>
      <c r="I275" s="22"/>
      <c r="J275" s="25">
        <v>2672262</v>
      </c>
      <c r="K275" s="22">
        <v>10186547</v>
      </c>
      <c r="L275" s="25">
        <v>1449896</v>
      </c>
      <c r="M275" s="51">
        <v>973440</v>
      </c>
      <c r="N275" s="41"/>
    </row>
    <row r="276" spans="1:14" ht="12.75" customHeight="1">
      <c r="A276" s="9" t="s">
        <v>429</v>
      </c>
      <c r="B276" s="12" t="s">
        <v>430</v>
      </c>
      <c r="C276" s="22"/>
      <c r="D276" s="25"/>
      <c r="E276" s="22"/>
      <c r="F276" s="25"/>
      <c r="G276" s="22"/>
      <c r="H276" s="25"/>
      <c r="I276" s="22"/>
      <c r="J276" s="25"/>
      <c r="K276" s="22"/>
      <c r="L276" s="25"/>
      <c r="M276" s="51"/>
      <c r="N276" s="41"/>
    </row>
    <row r="277" spans="1:14" ht="12.75" customHeight="1">
      <c r="A277" s="9" t="s">
        <v>431</v>
      </c>
      <c r="B277" s="12" t="s">
        <v>432</v>
      </c>
      <c r="C277" s="22"/>
      <c r="D277" s="25"/>
      <c r="E277" s="22"/>
      <c r="F277" s="25">
        <v>245316</v>
      </c>
      <c r="G277" s="22"/>
      <c r="H277" s="25">
        <v>631669</v>
      </c>
      <c r="I277" s="22"/>
      <c r="J277" s="25"/>
      <c r="K277" s="22">
        <v>2537769</v>
      </c>
      <c r="L277" s="25">
        <v>323464</v>
      </c>
      <c r="M277" s="51">
        <v>15090413</v>
      </c>
      <c r="N277" s="41"/>
    </row>
    <row r="278" spans="1:14" ht="12.75" customHeight="1">
      <c r="A278" s="9" t="s">
        <v>433</v>
      </c>
      <c r="B278" s="12" t="s">
        <v>434</v>
      </c>
      <c r="C278" s="22"/>
      <c r="D278" s="25"/>
      <c r="E278" s="22"/>
      <c r="F278" s="25"/>
      <c r="G278" s="22"/>
      <c r="H278" s="25"/>
      <c r="I278" s="22"/>
      <c r="J278" s="25"/>
      <c r="K278" s="22"/>
      <c r="L278" s="25"/>
      <c r="M278" s="51"/>
      <c r="N278" s="41"/>
    </row>
    <row r="279" spans="1:14" ht="12.75" customHeight="1">
      <c r="A279" s="9" t="s">
        <v>435</v>
      </c>
      <c r="B279" s="12" t="s">
        <v>436</v>
      </c>
      <c r="C279" s="22"/>
      <c r="D279" s="25"/>
      <c r="E279" s="22"/>
      <c r="F279" s="25"/>
      <c r="G279" s="22"/>
      <c r="H279" s="25"/>
      <c r="I279" s="22"/>
      <c r="J279" s="25"/>
      <c r="K279" s="22"/>
      <c r="L279" s="25"/>
      <c r="M279" s="51"/>
      <c r="N279" s="41"/>
    </row>
    <row r="280" spans="1:14" ht="12.75" customHeight="1">
      <c r="A280" s="9" t="s">
        <v>437</v>
      </c>
      <c r="B280" s="12" t="s">
        <v>438</v>
      </c>
      <c r="C280" s="22"/>
      <c r="D280" s="25"/>
      <c r="E280" s="22"/>
      <c r="F280" s="25"/>
      <c r="G280" s="22"/>
      <c r="H280" s="25"/>
      <c r="I280" s="22"/>
      <c r="J280" s="25"/>
      <c r="K280" s="22"/>
      <c r="L280" s="25"/>
      <c r="M280" s="51"/>
      <c r="N280" s="41"/>
    </row>
    <row r="281" spans="1:14" ht="12.75" customHeight="1">
      <c r="A281" s="9" t="s">
        <v>439</v>
      </c>
      <c r="B281" s="12" t="s">
        <v>440</v>
      </c>
      <c r="C281" s="22"/>
      <c r="D281" s="25"/>
      <c r="E281" s="22"/>
      <c r="F281" s="25"/>
      <c r="G281" s="22"/>
      <c r="H281" s="25"/>
      <c r="I281" s="22"/>
      <c r="J281" s="25"/>
      <c r="K281" s="22"/>
      <c r="L281" s="25"/>
      <c r="M281" s="51"/>
      <c r="N281" s="41"/>
    </row>
    <row r="282" spans="1:14" ht="12.75" customHeight="1">
      <c r="A282" s="9" t="s">
        <v>441</v>
      </c>
      <c r="B282" s="12" t="s">
        <v>442</v>
      </c>
      <c r="C282" s="22"/>
      <c r="D282" s="25"/>
      <c r="E282" s="22"/>
      <c r="F282" s="25"/>
      <c r="G282" s="22"/>
      <c r="H282" s="25"/>
      <c r="I282" s="22"/>
      <c r="J282" s="25"/>
      <c r="K282" s="22"/>
      <c r="L282" s="25"/>
      <c r="M282" s="51"/>
      <c r="N282" s="41"/>
    </row>
    <row r="283" spans="1:14" ht="12.75" customHeight="1">
      <c r="A283" s="10" t="s">
        <v>443</v>
      </c>
      <c r="B283" s="13" t="s">
        <v>444</v>
      </c>
      <c r="C283" s="14">
        <f>SUM(C284:C302)</f>
        <v>0</v>
      </c>
      <c r="D283" s="14">
        <f aca="true" t="shared" si="22" ref="D283:N283">SUM(D284:D302)</f>
        <v>0</v>
      </c>
      <c r="E283" s="14">
        <f t="shared" si="22"/>
        <v>0</v>
      </c>
      <c r="F283" s="14">
        <f t="shared" si="22"/>
        <v>0</v>
      </c>
      <c r="G283" s="14">
        <f t="shared" si="22"/>
        <v>0</v>
      </c>
      <c r="H283" s="14">
        <f t="shared" si="22"/>
        <v>0</v>
      </c>
      <c r="I283" s="14">
        <f t="shared" si="22"/>
        <v>0</v>
      </c>
      <c r="J283" s="14">
        <f t="shared" si="22"/>
        <v>0</v>
      </c>
      <c r="K283" s="14">
        <f t="shared" si="22"/>
        <v>0</v>
      </c>
      <c r="L283" s="14">
        <f t="shared" si="22"/>
        <v>0</v>
      </c>
      <c r="M283" s="14">
        <f t="shared" si="22"/>
        <v>0</v>
      </c>
      <c r="N283" s="14">
        <f t="shared" si="22"/>
        <v>0</v>
      </c>
    </row>
    <row r="284" spans="1:14" ht="12.75" customHeight="1">
      <c r="A284" s="9" t="s">
        <v>445</v>
      </c>
      <c r="B284" s="12" t="s">
        <v>446</v>
      </c>
      <c r="C284" s="22"/>
      <c r="D284" s="25"/>
      <c r="E284" s="22"/>
      <c r="F284" s="25"/>
      <c r="G284" s="22"/>
      <c r="H284" s="25"/>
      <c r="I284" s="22"/>
      <c r="J284" s="25"/>
      <c r="K284" s="22"/>
      <c r="L284" s="25"/>
      <c r="M284" s="51"/>
      <c r="N284" s="41"/>
    </row>
    <row r="285" spans="1:14" ht="12.75" customHeight="1">
      <c r="A285" s="9" t="s">
        <v>447</v>
      </c>
      <c r="B285" s="12" t="s">
        <v>448</v>
      </c>
      <c r="C285" s="22"/>
      <c r="D285" s="25"/>
      <c r="E285" s="22"/>
      <c r="F285" s="25"/>
      <c r="G285" s="22"/>
      <c r="H285" s="25"/>
      <c r="I285" s="22"/>
      <c r="J285" s="25"/>
      <c r="K285" s="22"/>
      <c r="L285" s="25"/>
      <c r="M285" s="51"/>
      <c r="N285" s="41"/>
    </row>
    <row r="286" spans="1:14" ht="12.75" customHeight="1">
      <c r="A286" s="9" t="s">
        <v>449</v>
      </c>
      <c r="B286" s="12" t="s">
        <v>450</v>
      </c>
      <c r="C286" s="22"/>
      <c r="D286" s="25"/>
      <c r="E286" s="22"/>
      <c r="F286" s="25"/>
      <c r="G286" s="22"/>
      <c r="H286" s="25"/>
      <c r="I286" s="22"/>
      <c r="J286" s="25"/>
      <c r="K286" s="22"/>
      <c r="L286" s="25"/>
      <c r="M286" s="51"/>
      <c r="N286" s="41"/>
    </row>
    <row r="287" spans="1:14" ht="12.75" customHeight="1">
      <c r="A287" s="9" t="s">
        <v>451</v>
      </c>
      <c r="B287" s="12" t="s">
        <v>452</v>
      </c>
      <c r="C287" s="22"/>
      <c r="D287" s="25"/>
      <c r="E287" s="22"/>
      <c r="F287" s="25"/>
      <c r="G287" s="22"/>
      <c r="H287" s="25"/>
      <c r="I287" s="22"/>
      <c r="J287" s="25"/>
      <c r="K287" s="22"/>
      <c r="L287" s="25"/>
      <c r="M287" s="51"/>
      <c r="N287" s="41"/>
    </row>
    <row r="288" spans="1:14" ht="12.75" customHeight="1">
      <c r="A288" s="9" t="s">
        <v>453</v>
      </c>
      <c r="B288" s="12" t="s">
        <v>454</v>
      </c>
      <c r="C288" s="22"/>
      <c r="D288" s="25"/>
      <c r="E288" s="22"/>
      <c r="F288" s="25"/>
      <c r="G288" s="22"/>
      <c r="H288" s="25"/>
      <c r="I288" s="22"/>
      <c r="J288" s="25"/>
      <c r="K288" s="22"/>
      <c r="L288" s="25"/>
      <c r="M288" s="51"/>
      <c r="N288" s="41"/>
    </row>
    <row r="289" spans="1:14" ht="12.75" customHeight="1">
      <c r="A289" s="9" t="s">
        <v>455</v>
      </c>
      <c r="B289" s="12" t="s">
        <v>456</v>
      </c>
      <c r="C289" s="22"/>
      <c r="D289" s="25"/>
      <c r="E289" s="22"/>
      <c r="F289" s="25"/>
      <c r="G289" s="22"/>
      <c r="H289" s="25"/>
      <c r="I289" s="22"/>
      <c r="J289" s="25"/>
      <c r="K289" s="22"/>
      <c r="L289" s="25"/>
      <c r="M289" s="51"/>
      <c r="N289" s="41"/>
    </row>
    <row r="290" spans="1:14" ht="12.75" customHeight="1">
      <c r="A290" s="9" t="s">
        <v>457</v>
      </c>
      <c r="B290" s="12" t="s">
        <v>448</v>
      </c>
      <c r="C290" s="22"/>
      <c r="D290" s="25"/>
      <c r="E290" s="22"/>
      <c r="F290" s="25"/>
      <c r="G290" s="22"/>
      <c r="H290" s="25"/>
      <c r="I290" s="22"/>
      <c r="J290" s="25"/>
      <c r="K290" s="22"/>
      <c r="L290" s="25"/>
      <c r="M290" s="51"/>
      <c r="N290" s="41"/>
    </row>
    <row r="291" spans="1:14" ht="12.75" customHeight="1">
      <c r="A291" s="9" t="s">
        <v>458</v>
      </c>
      <c r="B291" s="12" t="s">
        <v>450</v>
      </c>
      <c r="C291" s="22"/>
      <c r="D291" s="25"/>
      <c r="E291" s="22"/>
      <c r="F291" s="25"/>
      <c r="G291" s="22"/>
      <c r="H291" s="25"/>
      <c r="I291" s="22"/>
      <c r="J291" s="25"/>
      <c r="K291" s="22"/>
      <c r="L291" s="25"/>
      <c r="M291" s="51"/>
      <c r="N291" s="41"/>
    </row>
    <row r="292" spans="1:14" ht="12.75" customHeight="1">
      <c r="A292" s="9" t="s">
        <v>459</v>
      </c>
      <c r="B292" s="12" t="s">
        <v>415</v>
      </c>
      <c r="C292" s="22"/>
      <c r="D292" s="25"/>
      <c r="E292" s="22"/>
      <c r="F292" s="25"/>
      <c r="G292" s="22"/>
      <c r="H292" s="25"/>
      <c r="I292" s="22"/>
      <c r="J292" s="25"/>
      <c r="K292" s="22"/>
      <c r="L292" s="25"/>
      <c r="M292" s="51"/>
      <c r="N292" s="41"/>
    </row>
    <row r="293" spans="1:14" ht="12.75" customHeight="1">
      <c r="A293" s="9" t="s">
        <v>460</v>
      </c>
      <c r="B293" s="12" t="s">
        <v>68</v>
      </c>
      <c r="C293" s="22"/>
      <c r="D293" s="25"/>
      <c r="E293" s="22"/>
      <c r="F293" s="25"/>
      <c r="G293" s="22"/>
      <c r="H293" s="25"/>
      <c r="I293" s="22"/>
      <c r="J293" s="25"/>
      <c r="K293" s="22"/>
      <c r="L293" s="25"/>
      <c r="M293" s="51"/>
      <c r="N293" s="41"/>
    </row>
    <row r="294" spans="1:14" ht="12.75" customHeight="1">
      <c r="A294" s="9" t="s">
        <v>461</v>
      </c>
      <c r="B294" s="12" t="s">
        <v>462</v>
      </c>
      <c r="C294" s="22"/>
      <c r="D294" s="25"/>
      <c r="E294" s="22"/>
      <c r="F294" s="25"/>
      <c r="G294" s="22"/>
      <c r="H294" s="25"/>
      <c r="I294" s="22"/>
      <c r="J294" s="25"/>
      <c r="K294" s="22"/>
      <c r="L294" s="25"/>
      <c r="M294" s="51"/>
      <c r="N294" s="41"/>
    </row>
    <row r="295" spans="1:14" ht="12.75" customHeight="1">
      <c r="A295" s="9" t="s">
        <v>463</v>
      </c>
      <c r="B295" s="12" t="s">
        <v>464</v>
      </c>
      <c r="C295" s="22"/>
      <c r="D295" s="25"/>
      <c r="E295" s="22"/>
      <c r="F295" s="25"/>
      <c r="G295" s="22"/>
      <c r="H295" s="25"/>
      <c r="I295" s="22"/>
      <c r="J295" s="25"/>
      <c r="K295" s="22"/>
      <c r="L295" s="25"/>
      <c r="M295" s="51"/>
      <c r="N295" s="41"/>
    </row>
    <row r="296" spans="1:14" ht="12.75" customHeight="1">
      <c r="A296" s="9" t="s">
        <v>465</v>
      </c>
      <c r="B296" s="12" t="s">
        <v>419</v>
      </c>
      <c r="C296" s="22"/>
      <c r="D296" s="25"/>
      <c r="E296" s="22"/>
      <c r="F296" s="25"/>
      <c r="G296" s="22"/>
      <c r="H296" s="25"/>
      <c r="I296" s="22"/>
      <c r="J296" s="25"/>
      <c r="K296" s="22"/>
      <c r="L296" s="25"/>
      <c r="M296" s="51"/>
      <c r="N296" s="41"/>
    </row>
    <row r="297" spans="1:14" ht="12.75" customHeight="1">
      <c r="A297" s="9" t="s">
        <v>466</v>
      </c>
      <c r="B297" s="12" t="s">
        <v>467</v>
      </c>
      <c r="C297" s="22"/>
      <c r="D297" s="25"/>
      <c r="E297" s="22"/>
      <c r="F297" s="25"/>
      <c r="G297" s="22"/>
      <c r="H297" s="25"/>
      <c r="I297" s="22"/>
      <c r="J297" s="25"/>
      <c r="K297" s="22"/>
      <c r="L297" s="25"/>
      <c r="M297" s="51"/>
      <c r="N297" s="41"/>
    </row>
    <row r="298" spans="1:14" ht="12.75" customHeight="1">
      <c r="A298" s="9" t="s">
        <v>468</v>
      </c>
      <c r="B298" s="12" t="s">
        <v>469</v>
      </c>
      <c r="C298" s="22"/>
      <c r="D298" s="25"/>
      <c r="E298" s="22"/>
      <c r="F298" s="25"/>
      <c r="G298" s="22"/>
      <c r="H298" s="25"/>
      <c r="I298" s="22"/>
      <c r="J298" s="25"/>
      <c r="K298" s="22"/>
      <c r="L298" s="25"/>
      <c r="M298" s="51"/>
      <c r="N298" s="41"/>
    </row>
    <row r="299" spans="1:14" ht="12.75" customHeight="1">
      <c r="A299" s="9" t="s">
        <v>470</v>
      </c>
      <c r="B299" s="12" t="s">
        <v>471</v>
      </c>
      <c r="C299" s="22"/>
      <c r="D299" s="25"/>
      <c r="E299" s="22"/>
      <c r="F299" s="25"/>
      <c r="G299" s="22"/>
      <c r="H299" s="25"/>
      <c r="I299" s="22"/>
      <c r="J299" s="25"/>
      <c r="K299" s="22"/>
      <c r="L299" s="25"/>
      <c r="M299" s="51"/>
      <c r="N299" s="41"/>
    </row>
    <row r="300" spans="1:14" ht="12.75" customHeight="1">
      <c r="A300" s="9" t="s">
        <v>472</v>
      </c>
      <c r="B300" s="12" t="s">
        <v>448</v>
      </c>
      <c r="C300" s="22"/>
      <c r="D300" s="25"/>
      <c r="E300" s="22"/>
      <c r="F300" s="25"/>
      <c r="G300" s="22"/>
      <c r="H300" s="25"/>
      <c r="I300" s="22"/>
      <c r="J300" s="25"/>
      <c r="K300" s="22"/>
      <c r="L300" s="25"/>
      <c r="M300" s="51"/>
      <c r="N300" s="41"/>
    </row>
    <row r="301" spans="1:14" ht="12.75" customHeight="1">
      <c r="A301" s="9" t="s">
        <v>473</v>
      </c>
      <c r="B301" s="12" t="s">
        <v>450</v>
      </c>
      <c r="C301" s="22"/>
      <c r="D301" s="25"/>
      <c r="E301" s="22"/>
      <c r="F301" s="25"/>
      <c r="G301" s="22"/>
      <c r="H301" s="25"/>
      <c r="I301" s="22"/>
      <c r="J301" s="25"/>
      <c r="K301" s="22"/>
      <c r="L301" s="25"/>
      <c r="M301" s="51"/>
      <c r="N301" s="41"/>
    </row>
    <row r="302" spans="1:14" ht="12.75" customHeight="1">
      <c r="A302" s="9" t="s">
        <v>474</v>
      </c>
      <c r="B302" s="12" t="s">
        <v>475</v>
      </c>
      <c r="C302" s="22"/>
      <c r="D302" s="25"/>
      <c r="E302" s="22"/>
      <c r="F302" s="25"/>
      <c r="G302" s="22"/>
      <c r="H302" s="25"/>
      <c r="I302" s="22"/>
      <c r="J302" s="25"/>
      <c r="K302" s="22"/>
      <c r="L302" s="25"/>
      <c r="M302" s="51"/>
      <c r="N302" s="41"/>
    </row>
    <row r="303" spans="1:14" ht="12.75" customHeight="1">
      <c r="A303" s="10" t="s">
        <v>476</v>
      </c>
      <c r="B303" s="13" t="s">
        <v>477</v>
      </c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42"/>
      <c r="N303" s="42"/>
    </row>
    <row r="304" spans="1:14" ht="12.75" customHeight="1">
      <c r="A304" s="10" t="s">
        <v>478</v>
      </c>
      <c r="B304" s="13" t="s">
        <v>479</v>
      </c>
      <c r="C304" s="14">
        <f>SUM(C305:C312)</f>
        <v>0</v>
      </c>
      <c r="D304" s="14">
        <f aca="true" t="shared" si="23" ref="D304:N304">SUM(D305:D312)</f>
        <v>0</v>
      </c>
      <c r="E304" s="14">
        <f t="shared" si="23"/>
        <v>0</v>
      </c>
      <c r="F304" s="14">
        <f t="shared" si="23"/>
        <v>0</v>
      </c>
      <c r="G304" s="14">
        <f t="shared" si="23"/>
        <v>0</v>
      </c>
      <c r="H304" s="14">
        <f t="shared" si="23"/>
        <v>0</v>
      </c>
      <c r="I304" s="14">
        <f t="shared" si="23"/>
        <v>0</v>
      </c>
      <c r="J304" s="14">
        <f t="shared" si="23"/>
        <v>0</v>
      </c>
      <c r="K304" s="14">
        <f t="shared" si="23"/>
        <v>0</v>
      </c>
      <c r="L304" s="14">
        <f t="shared" si="23"/>
        <v>0</v>
      </c>
      <c r="M304" s="14">
        <f t="shared" si="23"/>
        <v>0</v>
      </c>
      <c r="N304" s="14">
        <f t="shared" si="23"/>
        <v>0</v>
      </c>
    </row>
    <row r="305" spans="1:14" ht="12.75" customHeight="1">
      <c r="A305" s="9" t="s">
        <v>480</v>
      </c>
      <c r="B305" s="12" t="s">
        <v>362</v>
      </c>
      <c r="C305" s="22"/>
      <c r="D305" s="25"/>
      <c r="E305" s="22"/>
      <c r="F305" s="25"/>
      <c r="G305" s="22"/>
      <c r="H305" s="25"/>
      <c r="I305" s="22"/>
      <c r="J305" s="25"/>
      <c r="K305" s="22"/>
      <c r="L305" s="25"/>
      <c r="M305" s="51"/>
      <c r="N305" s="41"/>
    </row>
    <row r="306" spans="1:14" ht="12.75" customHeight="1">
      <c r="A306" s="9" t="s">
        <v>481</v>
      </c>
      <c r="B306" s="12" t="s">
        <v>376</v>
      </c>
      <c r="C306" s="22"/>
      <c r="D306" s="25"/>
      <c r="E306" s="22"/>
      <c r="F306" s="25"/>
      <c r="G306" s="22"/>
      <c r="H306" s="25"/>
      <c r="I306" s="22"/>
      <c r="J306" s="25"/>
      <c r="K306" s="22"/>
      <c r="L306" s="25"/>
      <c r="M306" s="51"/>
      <c r="N306" s="41"/>
    </row>
    <row r="307" spans="1:14" ht="12.75" customHeight="1">
      <c r="A307" s="9" t="s">
        <v>482</v>
      </c>
      <c r="B307" s="12" t="s">
        <v>483</v>
      </c>
      <c r="C307" s="22"/>
      <c r="D307" s="25"/>
      <c r="E307" s="22"/>
      <c r="F307" s="25"/>
      <c r="G307" s="22"/>
      <c r="H307" s="25"/>
      <c r="I307" s="22"/>
      <c r="J307" s="25"/>
      <c r="K307" s="22"/>
      <c r="L307" s="25"/>
      <c r="M307" s="51"/>
      <c r="N307" s="41"/>
    </row>
    <row r="308" spans="1:14" ht="12.75" customHeight="1">
      <c r="A308" s="9" t="s">
        <v>484</v>
      </c>
      <c r="B308" s="12" t="s">
        <v>485</v>
      </c>
      <c r="C308" s="22"/>
      <c r="D308" s="25"/>
      <c r="E308" s="22"/>
      <c r="F308" s="25"/>
      <c r="G308" s="22"/>
      <c r="H308" s="25"/>
      <c r="I308" s="22"/>
      <c r="J308" s="25"/>
      <c r="K308" s="22"/>
      <c r="L308" s="25"/>
      <c r="M308" s="51"/>
      <c r="N308" s="41"/>
    </row>
    <row r="309" spans="1:14" ht="12.75" customHeight="1">
      <c r="A309" s="9" t="s">
        <v>486</v>
      </c>
      <c r="B309" s="12" t="s">
        <v>487</v>
      </c>
      <c r="C309" s="22"/>
      <c r="D309" s="25"/>
      <c r="E309" s="22"/>
      <c r="F309" s="25"/>
      <c r="G309" s="22"/>
      <c r="H309" s="25"/>
      <c r="I309" s="22"/>
      <c r="J309" s="25"/>
      <c r="K309" s="22"/>
      <c r="L309" s="25"/>
      <c r="M309" s="51"/>
      <c r="N309" s="41"/>
    </row>
    <row r="310" spans="1:14" ht="12.75" customHeight="1">
      <c r="A310" s="9" t="s">
        <v>488</v>
      </c>
      <c r="B310" s="12" t="s">
        <v>489</v>
      </c>
      <c r="C310" s="22"/>
      <c r="D310" s="25"/>
      <c r="E310" s="22"/>
      <c r="F310" s="25"/>
      <c r="G310" s="22"/>
      <c r="H310" s="25"/>
      <c r="I310" s="22"/>
      <c r="J310" s="25"/>
      <c r="K310" s="22"/>
      <c r="L310" s="25"/>
      <c r="M310" s="51"/>
      <c r="N310" s="41"/>
    </row>
    <row r="311" spans="1:14" ht="12.75" customHeight="1">
      <c r="A311" s="9" t="s">
        <v>490</v>
      </c>
      <c r="B311" s="12" t="s">
        <v>491</v>
      </c>
      <c r="C311" s="22"/>
      <c r="D311" s="25"/>
      <c r="E311" s="22"/>
      <c r="F311" s="25"/>
      <c r="G311" s="22"/>
      <c r="H311" s="25"/>
      <c r="I311" s="22"/>
      <c r="J311" s="25"/>
      <c r="K311" s="22"/>
      <c r="L311" s="25"/>
      <c r="M311" s="51"/>
      <c r="N311" s="41"/>
    </row>
    <row r="312" spans="1:14" ht="12.75" customHeight="1">
      <c r="A312" s="9" t="s">
        <v>492</v>
      </c>
      <c r="B312" s="12" t="s">
        <v>376</v>
      </c>
      <c r="C312" s="22"/>
      <c r="D312" s="25"/>
      <c r="E312" s="22"/>
      <c r="F312" s="25"/>
      <c r="G312" s="22"/>
      <c r="H312" s="25"/>
      <c r="I312" s="22"/>
      <c r="J312" s="25"/>
      <c r="K312" s="22"/>
      <c r="L312" s="25"/>
      <c r="M312" s="51"/>
      <c r="N312" s="41"/>
    </row>
    <row r="313" spans="1:14" ht="12.75" customHeight="1">
      <c r="A313" s="10" t="s">
        <v>493</v>
      </c>
      <c r="B313" s="13" t="s">
        <v>494</v>
      </c>
      <c r="C313" s="14">
        <f>SUM(C314:C317)</f>
        <v>0</v>
      </c>
      <c r="D313" s="14">
        <f aca="true" t="shared" si="24" ref="D313:N313">SUM(D314:D317)</f>
        <v>0</v>
      </c>
      <c r="E313" s="14">
        <f>SUM(E314:E317)</f>
        <v>0</v>
      </c>
      <c r="F313" s="14">
        <f>SUM(F314:F317)</f>
        <v>0</v>
      </c>
      <c r="G313" s="14">
        <f>SUM(G314:G317)</f>
        <v>0</v>
      </c>
      <c r="H313" s="14">
        <f t="shared" si="24"/>
        <v>0</v>
      </c>
      <c r="I313" s="14">
        <f t="shared" si="24"/>
        <v>0</v>
      </c>
      <c r="J313" s="14">
        <f t="shared" si="24"/>
        <v>0</v>
      </c>
      <c r="K313" s="14">
        <f t="shared" si="24"/>
        <v>0</v>
      </c>
      <c r="L313" s="14">
        <f t="shared" si="24"/>
        <v>0</v>
      </c>
      <c r="M313" s="14">
        <f t="shared" si="24"/>
        <v>0</v>
      </c>
      <c r="N313" s="14">
        <f t="shared" si="24"/>
        <v>0</v>
      </c>
    </row>
    <row r="314" spans="1:14" ht="12.75" customHeight="1">
      <c r="A314" s="9" t="s">
        <v>495</v>
      </c>
      <c r="B314" s="12" t="s">
        <v>496</v>
      </c>
      <c r="C314" s="22"/>
      <c r="D314" s="25"/>
      <c r="E314" s="22"/>
      <c r="F314" s="25"/>
      <c r="G314" s="22"/>
      <c r="H314" s="25"/>
      <c r="I314" s="22"/>
      <c r="J314" s="25"/>
      <c r="K314" s="22"/>
      <c r="L314" s="25"/>
      <c r="M314" s="51"/>
      <c r="N314" s="41"/>
    </row>
    <row r="315" spans="1:14" ht="12.75" customHeight="1">
      <c r="A315" s="9" t="s">
        <v>497</v>
      </c>
      <c r="B315" s="12" t="s">
        <v>498</v>
      </c>
      <c r="C315" s="22"/>
      <c r="D315" s="25"/>
      <c r="E315" s="22"/>
      <c r="F315" s="25"/>
      <c r="G315" s="22"/>
      <c r="H315" s="25"/>
      <c r="I315" s="22"/>
      <c r="J315" s="25"/>
      <c r="K315" s="22"/>
      <c r="L315" s="25"/>
      <c r="M315" s="51"/>
      <c r="N315" s="41"/>
    </row>
    <row r="316" spans="1:14" ht="12.75" customHeight="1">
      <c r="A316" s="9" t="s">
        <v>499</v>
      </c>
      <c r="B316" s="12" t="s">
        <v>500</v>
      </c>
      <c r="C316" s="22"/>
      <c r="D316" s="25"/>
      <c r="E316" s="22"/>
      <c r="F316" s="25"/>
      <c r="G316" s="22"/>
      <c r="H316" s="25"/>
      <c r="I316" s="22"/>
      <c r="J316" s="25"/>
      <c r="K316" s="22"/>
      <c r="L316" s="25"/>
      <c r="M316" s="51"/>
      <c r="N316" s="41"/>
    </row>
    <row r="317" spans="1:14" ht="12.75" customHeight="1">
      <c r="A317" s="9" t="s">
        <v>501</v>
      </c>
      <c r="B317" s="12" t="s">
        <v>502</v>
      </c>
      <c r="C317" s="22"/>
      <c r="D317" s="25"/>
      <c r="E317" s="22"/>
      <c r="F317" s="25"/>
      <c r="G317" s="22"/>
      <c r="H317" s="25"/>
      <c r="I317" s="22"/>
      <c r="J317" s="25"/>
      <c r="K317" s="22"/>
      <c r="L317" s="25"/>
      <c r="M317" s="51"/>
      <c r="N317" s="41"/>
    </row>
    <row r="318" spans="1:14" ht="12.75" customHeight="1">
      <c r="A318" s="57"/>
      <c r="B318" s="28" t="s">
        <v>503</v>
      </c>
      <c r="C318" s="52">
        <f>C3+C74+C130+C132+C139+C142+C146+C150+C159+C176+C186+C195+C199+C211+C219+C222+C229+C235+C238+C262+C267+C283+C303+C304+C313</f>
        <v>214295975</v>
      </c>
      <c r="D318" s="52">
        <f>D3+D74+D130+D132+D139+D142+D146+D150+D159+D176+D186+D195+D199+D211+D219+D222+D229+D235+D238+D262+D267+D283+D303+D304+D313</f>
        <v>200801653</v>
      </c>
      <c r="E318" s="52">
        <f>E3+E74+E130+E132+E139+E142+E146+E150+E159+E176+E186+E195+E199+E211+E219+E222+E229+E235+E238+E262+E267+E283+E303+E304+E313</f>
        <v>281205420</v>
      </c>
      <c r="F318" s="52">
        <f aca="true" t="shared" si="25" ref="F318:N318">F3+F74+F130+F132+F137+F139+F142+F146+F150+F159+F176+F186+F195+F199+F211+F219+F222+F229+F235+F238+F262+F267+F283+F303+F304+F313+F138</f>
        <v>206797975</v>
      </c>
      <c r="G318" s="52">
        <f t="shared" si="25"/>
        <v>213928321</v>
      </c>
      <c r="H318" s="52">
        <f t="shared" si="25"/>
        <v>243626942</v>
      </c>
      <c r="I318" s="52">
        <f t="shared" si="25"/>
        <v>215781678</v>
      </c>
      <c r="J318" s="52">
        <f t="shared" si="25"/>
        <v>281102136</v>
      </c>
      <c r="K318" s="52">
        <f t="shared" si="25"/>
        <v>270751414</v>
      </c>
      <c r="L318" s="52">
        <f t="shared" si="25"/>
        <v>269535821</v>
      </c>
      <c r="M318" s="52">
        <f t="shared" si="25"/>
        <v>247335153</v>
      </c>
      <c r="N318" s="52">
        <f t="shared" si="25"/>
        <v>0</v>
      </c>
    </row>
    <row r="319" spans="12:14" ht="12.75" customHeight="1">
      <c r="L319" s="60"/>
      <c r="M319" s="67"/>
      <c r="N319" s="67"/>
    </row>
    <row r="320" spans="3:14" ht="12.75">
      <c r="C320" s="16"/>
      <c r="D320" s="16"/>
      <c r="G320" s="16"/>
      <c r="I320" s="60"/>
      <c r="J320" s="60"/>
      <c r="K320" s="60"/>
      <c r="L320" s="60"/>
      <c r="M320" s="67"/>
      <c r="N320" s="67"/>
    </row>
    <row r="321" spans="3:14" ht="12.75">
      <c r="C321" t="s">
        <v>606</v>
      </c>
      <c r="E321" s="16"/>
      <c r="G321" s="16"/>
      <c r="H321" s="16"/>
      <c r="K321" s="60"/>
      <c r="L321" s="60"/>
      <c r="M321" s="67"/>
      <c r="N321" s="67"/>
    </row>
    <row r="322" spans="7:14" ht="12.75">
      <c r="G322" s="16"/>
      <c r="H322" s="16"/>
      <c r="J322" s="60"/>
      <c r="K322" s="60"/>
      <c r="L322" s="60"/>
      <c r="M322" s="67"/>
      <c r="N322" s="67"/>
    </row>
    <row r="323" spans="7:14" ht="12.75">
      <c r="G323" s="16"/>
      <c r="H323" s="16"/>
      <c r="J323" s="60"/>
      <c r="K323" s="60"/>
      <c r="L323" s="60"/>
      <c r="M323" s="67"/>
      <c r="N323" s="67"/>
    </row>
    <row r="324" spans="7:14" ht="12.75">
      <c r="G324" s="16"/>
      <c r="H324" s="16"/>
      <c r="J324" s="60"/>
      <c r="K324" s="60"/>
      <c r="L324" s="60"/>
      <c r="M324" s="67"/>
      <c r="N324" s="67"/>
    </row>
    <row r="325" spans="7:14" ht="12.75">
      <c r="G325" s="16"/>
      <c r="H325" s="16"/>
      <c r="J325" s="60"/>
      <c r="K325" s="60"/>
      <c r="L325" s="60"/>
      <c r="M325" s="67"/>
      <c r="N325" s="67"/>
    </row>
    <row r="326" spans="7:14" ht="12.75">
      <c r="G326" s="16"/>
      <c r="H326" s="16"/>
      <c r="J326" s="60"/>
      <c r="K326" s="60"/>
      <c r="L326" s="60"/>
      <c r="M326" s="67"/>
      <c r="N326" s="67"/>
    </row>
    <row r="327" spans="7:14" ht="12.75">
      <c r="G327" s="16"/>
      <c r="H327" s="16"/>
      <c r="J327" s="60"/>
      <c r="K327" s="60"/>
      <c r="L327" s="60"/>
      <c r="M327" s="67"/>
      <c r="N327" s="67"/>
    </row>
    <row r="328" spans="7:14" ht="12.75">
      <c r="G328" s="16"/>
      <c r="H328" s="16"/>
      <c r="J328" s="60"/>
      <c r="K328" s="60"/>
      <c r="L328" s="60"/>
      <c r="M328" s="67"/>
      <c r="N328" s="67"/>
    </row>
    <row r="329" spans="10:14" ht="12.75">
      <c r="J329" s="60"/>
      <c r="K329" s="60"/>
      <c r="L329" s="60"/>
      <c r="M329" s="67"/>
      <c r="N329" s="67"/>
    </row>
    <row r="330" spans="10:14" ht="12.75">
      <c r="J330" s="60"/>
      <c r="K330" s="60"/>
      <c r="L330" s="60"/>
      <c r="M330" s="67"/>
      <c r="N330" s="67"/>
    </row>
    <row r="331" spans="10:14" ht="12.75">
      <c r="J331" s="60"/>
      <c r="K331" s="60"/>
      <c r="L331" s="60"/>
      <c r="M331" s="67"/>
      <c r="N331" s="67"/>
    </row>
    <row r="332" spans="10:14" ht="12.75">
      <c r="J332" s="60"/>
      <c r="K332" s="60"/>
      <c r="L332" s="60"/>
      <c r="M332" s="67"/>
      <c r="N332" s="67"/>
    </row>
    <row r="333" spans="10:14" ht="12.75">
      <c r="J333" s="60"/>
      <c r="K333" s="60"/>
      <c r="L333" s="60"/>
      <c r="M333" s="67"/>
      <c r="N333" s="67"/>
    </row>
    <row r="334" spans="10:14" ht="12.75">
      <c r="J334" s="60"/>
      <c r="K334" s="60"/>
      <c r="L334" s="60"/>
      <c r="M334" s="67"/>
      <c r="N334" s="67"/>
    </row>
    <row r="335" spans="10:14" ht="12.75">
      <c r="J335" s="60"/>
      <c r="K335" s="60"/>
      <c r="L335" s="60"/>
      <c r="M335" s="67"/>
      <c r="N335" s="67"/>
    </row>
    <row r="407" spans="6:7" ht="12.75">
      <c r="F407" s="16"/>
      <c r="G407" s="16"/>
    </row>
    <row r="408" spans="6:7" ht="12.75">
      <c r="F408" s="16"/>
      <c r="G408" s="16"/>
    </row>
    <row r="409" spans="6:7" ht="12.75">
      <c r="F409" s="16"/>
      <c r="G409" s="16"/>
    </row>
  </sheetData>
  <sheetProtection/>
  <printOptions/>
  <pageMargins left="0.75" right="0.75" top="1" bottom="1" header="0" footer="0"/>
  <pageSetup horizontalDpi="600" verticalDpi="600" orientation="portrait" paperSize="14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de Renaico</dc:creator>
  <cp:keywords/>
  <dc:description/>
  <cp:lastModifiedBy>TRANSPARENCIA</cp:lastModifiedBy>
  <cp:lastPrinted>2013-02-01T05:10:03Z</cp:lastPrinted>
  <dcterms:created xsi:type="dcterms:W3CDTF">2008-07-03T19:45:57Z</dcterms:created>
  <dcterms:modified xsi:type="dcterms:W3CDTF">2016-12-30T12:39:42Z</dcterms:modified>
  <cp:category/>
  <cp:version/>
  <cp:contentType/>
  <cp:contentStatus/>
</cp:coreProperties>
</file>